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州对下转移支付预算表09-1" sheetId="13" r:id="rId13"/>
    <sheet name="州对下转移支付绩效目标表09-2" sheetId="14" r:id="rId14"/>
    <sheet name="新增资产配置表10" sheetId="15" r:id="rId15"/>
    <sheet name="中央转移支付补助项目支出预算表11" sheetId="21" r:id="rId16"/>
    <sheet name="部门项目中期规划预算表12" sheetId="17" r:id="rId17"/>
    <sheet name="部门整体支出绩效目标表13" sheetId="18" r:id="rId18"/>
    <sheet name="部门单位基本信息表14" sheetId="19" r:id="rId19"/>
    <sheet name="重点领域项目名单15" sheetId="2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<sst xmlns="http://schemas.openxmlformats.org/spreadsheetml/2006/main" count="1035" uniqueCount="467">
  <si>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</si>
  <si>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</si>
  <si>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</si>
  <si>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</si>
  <si>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</si>
  <si>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</si>
  <si>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</si>
  <si>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</si>
  <si>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</si>
  <si>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</si>
  <si>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</si>
  <si>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</si>
  <si>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</si>
  <si>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</si>
  <si>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</si>
  <si>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</si>
  <si>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</si>
  <si>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</si>
  <si>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</si>
  <si>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</si>
  <si>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</si>
  <si>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</si>
  <si>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</si>
  <si>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</si>
  <si>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</si>
  <si>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</si>
  <si>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</si>
  <si>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</si>
  <si>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</si>
  <si>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</si>
  <si>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</si>
  <si>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</si>
  <si>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</si>
  <si>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</si>
  <si>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</si>
  <si>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</si>
  <si>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</si>
  <si>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</si>
  <si>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</si>
  <si>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</si>
  <si>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</si>
  <si>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</si>
  <si>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</si>
  <si>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</si>
  <si>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</si>
  <si>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</si>
  <si>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</si>
  <si>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</si>
  <si>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</si>
  <si>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</si>
  <si>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</si>
  <si>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</si>
  <si>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</si>
  <si>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</si>
  <si>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</si>
  <si>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</si>
  <si>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</si>
  <si>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</si>
  <si>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</si>
  <si>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</si>
  <si>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</si>
  <si>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</si>
  <si>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</si>
  <si>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</si>
  <si>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</si>
  <si>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</si>
  <si>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</si>
  <si>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</si>
  <si>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</si>
  <si>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</si>
  <si>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</si>
  <si>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169005</t>
  </si>
  <si>
    <t>香格里拉市国有林场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</si>
  <si>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</si>
  <si>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</si>
  <si>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</si>
  <si>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</si>
  <si>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</si>
  <si>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</si>
  <si>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</si>
  <si>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</si>
  <si>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</si>
  <si>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</si>
  <si>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</si>
  <si>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</si>
  <si>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</si>
  <si>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</si>
  <si>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</si>
  <si>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</si>
  <si>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2080505</t>
  </si>
  <si>
    <t>2080506</t>
  </si>
  <si>
    <t>2080599</t>
  </si>
  <si>
    <t>20808</t>
  </si>
  <si>
    <t>2080801</t>
  </si>
  <si>
    <t>210</t>
  </si>
  <si>
    <t>卫生健康支出</t>
  </si>
  <si>
    <t>21011</t>
  </si>
  <si>
    <t>2101101</t>
  </si>
  <si>
    <t>2101102</t>
  </si>
  <si>
    <t>2101103</t>
  </si>
  <si>
    <t>2101199</t>
  </si>
  <si>
    <t>213</t>
  </si>
  <si>
    <t>农林水支出</t>
  </si>
  <si>
    <t>21302</t>
  </si>
  <si>
    <t>2130204</t>
  </si>
  <si>
    <t>221</t>
  </si>
  <si>
    <t>住房保障支出</t>
  </si>
  <si>
    <t>22102</t>
  </si>
  <si>
    <t>2210201</t>
  </si>
  <si>
    <t>合  计</t>
  </si>
  <si>
    <t>预算02-1表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</si>
  <si>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</si>
  <si>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</si>
  <si>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</si>
  <si>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</si>
  <si>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</si>
  <si>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</si>
  <si>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</si>
  <si>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</si>
  <si>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</si>
  <si>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</si>
  <si>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</si>
  <si>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</si>
  <si>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</si>
  <si>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</si>
  <si>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</si>
  <si>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</si>
  <si>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</si>
  <si>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</si>
  <si>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</si>
  <si>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</si>
  <si>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</si>
  <si>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</si>
  <si>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</si>
  <si>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</si>
  <si>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</si>
  <si>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</si>
  <si>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</si>
  <si>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</si>
  <si>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</si>
  <si>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</si>
  <si>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</si>
  <si>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</si>
  <si>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</si>
  <si>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</si>
  <si>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</si>
  <si>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</si>
  <si>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</si>
  <si>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</si>
  <si>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</si>
  <si>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</si>
  <si>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</si>
  <si>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</si>
  <si>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</si>
  <si>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</si>
  <si>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</si>
  <si>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</si>
  <si>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</si>
  <si>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</si>
  <si>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机关事业单位基本养老保险缴费支出</t>
  </si>
  <si>
    <t>其他行政事业单位养老支出</t>
  </si>
  <si>
    <t>抚恤</t>
  </si>
  <si>
    <t>死亡抚恤</t>
  </si>
  <si>
    <t>行政事业单位医疗</t>
  </si>
  <si>
    <t>事业单位医疗</t>
  </si>
  <si>
    <t>公务员医疗补助</t>
  </si>
  <si>
    <t>其他行政事业单位医疗支出</t>
  </si>
  <si>
    <t>林业和草原</t>
  </si>
  <si>
    <t>事业机构</t>
  </si>
  <si>
    <t>住房改革支出</t>
  </si>
  <si>
    <t>住房公积金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</si>
  <si>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</si>
  <si>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</si>
  <si>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</si>
  <si>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</si>
  <si>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</si>
  <si>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</si>
  <si>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</si>
  <si>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</si>
  <si>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</si>
  <si>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此表无数据公开为空表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</si>
  <si>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</si>
  <si>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</si>
  <si>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</si>
  <si>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</si>
  <si>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</si>
  <si>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</si>
  <si>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</si>
  <si>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</si>
  <si>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</si>
  <si>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</si>
  <si>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</si>
  <si>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</si>
  <si>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</si>
  <si>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</si>
  <si>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</si>
  <si>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</si>
  <si>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</si>
  <si>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</si>
  <si>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</si>
  <si>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</si>
  <si>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533421210000000020583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</si>
  <si>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</si>
  <si>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</si>
  <si>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</si>
  <si>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</si>
  <si>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</si>
  <si>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</si>
  <si>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</si>
  <si>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533421231100001485225</t>
  </si>
  <si>
    <t>事业人员基础绩效</t>
  </si>
  <si>
    <t>533421210000000017720</t>
  </si>
  <si>
    <t>社会保障缴费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</si>
  <si>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</si>
  <si>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</si>
  <si>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</si>
  <si>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</si>
  <si>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</si>
  <si>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</si>
  <si>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</si>
  <si>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</si>
  <si>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</si>
  <si>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</si>
  <si>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</si>
  <si>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</si>
  <si>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533421210000000017721</t>
  </si>
  <si>
    <t>30113</t>
  </si>
  <si>
    <t>533421210000000017726</t>
  </si>
  <si>
    <t>办公经费</t>
  </si>
  <si>
    <t>30201</t>
  </si>
  <si>
    <t>办公费</t>
  </si>
  <si>
    <t>533421221100000279606</t>
  </si>
  <si>
    <t>工会经费</t>
  </si>
  <si>
    <t>30228</t>
  </si>
  <si>
    <t>533421241100002201380</t>
  </si>
  <si>
    <t>体检费</t>
  </si>
  <si>
    <t>30229</t>
  </si>
  <si>
    <t>福利费</t>
  </si>
  <si>
    <t>30299</t>
  </si>
  <si>
    <t>其他商品和服务支出</t>
  </si>
  <si>
    <t>533421231100001152264</t>
  </si>
  <si>
    <t>机关事业单位职工遗属生活补助</t>
  </si>
  <si>
    <t>30305</t>
  </si>
  <si>
    <t>生活补助</t>
  </si>
  <si>
    <t>533421251100003757944</t>
  </si>
  <si>
    <t>年终奖励绩效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</si>
  <si>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</si>
  <si>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</si>
  <si>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</si>
  <si>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</si>
  <si>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</si>
  <si>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</si>
  <si>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</si>
  <si>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</si>
  <si>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香格里拉市国有林场工作经费</t>
  </si>
  <si>
    <t>事业发展类</t>
  </si>
  <si>
    <t>533421210000000017579</t>
  </si>
  <si>
    <t>30211</t>
  </si>
  <si>
    <t>差旅费</t>
  </si>
  <si>
    <t>30216</t>
  </si>
  <si>
    <t>培训费</t>
  </si>
  <si>
    <t>预算05-2表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</si>
  <si>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</si>
  <si>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</si>
  <si>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</si>
  <si>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</si>
  <si>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</si>
  <si>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</si>
  <si>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</si>
  <si>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</si>
  <si>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</si>
  <si>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</si>
  <si>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</si>
  <si>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1、组织开展好国有林场职工培训、考试、转岗会议1次，参会15人，提供15人伙食，伙食天数2天。
2、组织开展好11个林场的检查及考核工作，出差次数1次，出差人数5人，出差天数10天。
3、采购国有林场及11个分场80gA4纸、80gA3纸、办公室夏普2508彩色复印机碳粉、办公室小机2260D复印机碳粉、办公室京瓷ECOSYSM8124cidn彩色复印机碳粉、办公室瓷ECOSYSP5021cdn彩色打印机碳粉</t>
  </si>
  <si>
    <t>产出指标</t>
  </si>
  <si>
    <t>数量指标</t>
  </si>
  <si>
    <t>国有林场职工转岗培训考试次数</t>
  </si>
  <si>
    <t>=</t>
  </si>
  <si>
    <t>次</t>
  </si>
  <si>
    <t>定量指标</t>
  </si>
  <si>
    <t>国有林场职工转岗培训考试参加人数</t>
  </si>
  <si>
    <t>15</t>
  </si>
  <si>
    <t>人</t>
  </si>
  <si>
    <t>国有林场职工转岗培训考试人员用餐人数</t>
  </si>
  <si>
    <t>国有林场职工转岗培训考试人员用餐天数</t>
  </si>
  <si>
    <t>天</t>
  </si>
  <si>
    <t>国有林场到11个分场检查及考核出差次数</t>
  </si>
  <si>
    <t>1.00</t>
  </si>
  <si>
    <t>国有林场分场检查及考核地点</t>
  </si>
  <si>
    <t>11</t>
  </si>
  <si>
    <t>个</t>
  </si>
  <si>
    <t>国有林场到11个分场检查及考核</t>
  </si>
  <si>
    <t>国有林场到11个分场检查及考核出差天数</t>
  </si>
  <si>
    <t>10</t>
  </si>
  <si>
    <t>国有林场到11个分场检查及考核出差人数</t>
  </si>
  <si>
    <t>办公室京瓷ECOSYSM8124cidn彩色复印机碳粉</t>
  </si>
  <si>
    <t>50</t>
  </si>
  <si>
    <t>支</t>
  </si>
  <si>
    <t>办公室瓷ECOSYSP5021cdn彩色打印机碳粉</t>
  </si>
  <si>
    <t>24</t>
  </si>
  <si>
    <t>80gA4纸件数</t>
  </si>
  <si>
    <t>110</t>
  </si>
  <si>
    <t>件</t>
  </si>
  <si>
    <t>80gA3纸件数</t>
  </si>
  <si>
    <t>45</t>
  </si>
  <si>
    <t>国有林场职工转岗考试试卷</t>
  </si>
  <si>
    <t>套</t>
  </si>
  <si>
    <t>质量指标</t>
  </si>
  <si>
    <t>国有林场职工转岗培训考试完成率</t>
  </si>
  <si>
    <t>&gt;=</t>
  </si>
  <si>
    <t>95</t>
  </si>
  <si>
    <t>%</t>
  </si>
  <si>
    <t>实际组织开展次数/应组织开展次数*100%</t>
  </si>
  <si>
    <t>国有林场职工转岗培训考试合格率</t>
  </si>
  <si>
    <t>实际参加考试人数/应参加考试人数*100%</t>
  </si>
  <si>
    <t>国有林场到11个分场检查考核及出差完成率</t>
  </si>
  <si>
    <t>实际检查及考核林场数/应检查及考核林场数*100%</t>
  </si>
  <si>
    <t>办公用品采购完成及时率</t>
  </si>
  <si>
    <t>实际采购数/应采购数*100%</t>
  </si>
  <si>
    <t>办公用品采购验收合格率</t>
  </si>
  <si>
    <t>应验收数/实际验收数*100%</t>
  </si>
  <si>
    <t>时效指标</t>
  </si>
  <si>
    <t>国有林场职工转岗培训考试完成及时性</t>
  </si>
  <si>
    <t>2025年10月31日前完成</t>
  </si>
  <si>
    <t>日</t>
  </si>
  <si>
    <t>实际完成时间&gt;=应完成时间</t>
  </si>
  <si>
    <t>国有林场到11个分场检查考核及出差完成及时性</t>
  </si>
  <si>
    <t>2025年12月31日前完成</t>
  </si>
  <si>
    <t>办公用品采购完成及时性</t>
  </si>
  <si>
    <t>国有林场建设项目检查和验收出差完成及时性</t>
  </si>
  <si>
    <t>按时完成数/完成总数*100%</t>
  </si>
  <si>
    <t>成本指标</t>
  </si>
  <si>
    <t>经济成本指标</t>
  </si>
  <si>
    <t>100000</t>
  </si>
  <si>
    <t>元</t>
  </si>
  <si>
    <t>效益指标</t>
  </si>
  <si>
    <t>社会效益</t>
  </si>
  <si>
    <t>国有林场建设项目占比</t>
  </si>
  <si>
    <t>实际完成项目数/应完成项目数*100%</t>
  </si>
  <si>
    <t>生态效益</t>
  </si>
  <si>
    <t>通过大力造林、科学育林、严格保护等多措并举，森林面积增加面积。</t>
  </si>
  <si>
    <t>万亩</t>
  </si>
  <si>
    <t>实际完成面积/应完成面积*100%</t>
  </si>
  <si>
    <t>可持续影响</t>
  </si>
  <si>
    <t>国有林场职工转岗工作年限</t>
  </si>
  <si>
    <t>年</t>
  </si>
  <si>
    <t>市人民政府批复</t>
  </si>
  <si>
    <t>国有林场2022年工作总结制定</t>
  </si>
  <si>
    <t>份</t>
  </si>
  <si>
    <t>职能职责</t>
  </si>
  <si>
    <t>国有林场2023年工作计划制定</t>
  </si>
  <si>
    <t>满意度指标</t>
  </si>
  <si>
    <t>服务对象满意度</t>
  </si>
  <si>
    <t>上级主管部门满意度</t>
  </si>
  <si>
    <t>年度考核</t>
  </si>
  <si>
    <t>职工满意度</t>
  </si>
  <si>
    <t>预算06表</t>
  </si>
  <si>
    <t>2025年政府性基金预算支出预算表</t>
  </si>
  <si>
    <t>政府性基金预算支出预算表</t>
  </si>
  <si>
    <t>单位名称：全部</t>
  </si>
  <si>
    <t>本年政府性基金预算支出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</si>
  <si>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</si>
  <si>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</si>
  <si>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</si>
  <si>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</si>
  <si>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</si>
  <si>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</si>
  <si>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</si>
  <si>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</si>
  <si>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</si>
  <si>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</si>
  <si>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</si>
  <si>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A3、A4复印纸采购</t>
  </si>
  <si>
    <t>A05040101 复印纸</t>
  </si>
  <si>
    <t>批</t>
  </si>
  <si>
    <t>预算08表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</si>
  <si>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</si>
  <si>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</si>
  <si>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</si>
  <si>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</si>
  <si>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</si>
  <si>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</si>
  <si>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</si>
  <si>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2025年州对下转移支付预算表</t>
  </si>
  <si>
    <t>单位名称（项目）</t>
  </si>
  <si>
    <t>地区</t>
  </si>
  <si>
    <t>政府性基金</t>
  </si>
  <si>
    <t>开发区</t>
  </si>
  <si>
    <t>香格里拉市</t>
  </si>
  <si>
    <t>德钦县</t>
  </si>
  <si>
    <t>维西县</t>
  </si>
  <si>
    <t>预算09-2表</t>
  </si>
  <si>
    <t>2025年州对下转移支付绩效目标表</t>
  </si>
  <si>
    <t/>
  </si>
  <si>
    <t>预算10表</t>
  </si>
  <si>
    <t>2025年新增资产配置表</t>
  </si>
  <si>
    <t>单位名称：香格里拉市国有林场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</si>
  <si>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</si>
  <si>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</si>
  <si>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</si>
  <si>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</si>
  <si>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</si>
  <si>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</si>
  <si>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</si>
  <si>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</si>
  <si>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2025年中央转移支付补助项目支出预算表</t>
  </si>
  <si>
    <t>上级补助</t>
  </si>
  <si>
    <t>预算12表</t>
  </si>
  <si>
    <t>2025年部门项目中期规划预算表</t>
  </si>
  <si>
    <t>项目级次</t>
  </si>
  <si>
    <t>2025年</t>
  </si>
  <si>
    <t>2026年</t>
  </si>
  <si>
    <t>2027年</t>
  </si>
  <si>
    <t>313 事业发展类</t>
  </si>
  <si>
    <t>本级</t>
  </si>
  <si>
    <t>预算13表</t>
  </si>
  <si>
    <t>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</si>
  <si>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</si>
  <si>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</si>
  <si>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</si>
  <si>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</si>
  <si>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</si>
  <si>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</si>
  <si>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（2025-2027年期间）</t>
  </si>
  <si>
    <t>根据部门职责，中长期规划，各级党委，各级政府要求归纳</t>
  </si>
  <si>
    <t>部门年度目标</t>
  </si>
  <si>
    <t>预算年度（2025年）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</si>
  <si>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</si>
  <si>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</si>
  <si>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</si>
  <si>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</si>
  <si>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</si>
  <si>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</si>
  <si>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</si>
  <si>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</si>
  <si>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</si>
  <si>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</si>
  <si>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</si>
  <si>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</si>
  <si>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</si>
  <si>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</si>
  <si>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预算14表</t>
  </si>
  <si>
    <t>部门单位基本信息表</t>
  </si>
  <si>
    <t>单位：人、辆</t>
  </si>
  <si>
    <t>单位性质</t>
  </si>
  <si>
    <t>财政供给政策</t>
  </si>
  <si>
    <t>定编人员数</t>
  </si>
  <si>
    <t>在职实有人数</t>
  </si>
  <si>
    <t>人员编制数</t>
  </si>
  <si>
    <t>离退休人数</t>
  </si>
  <si>
    <t>其他人员</t>
  </si>
  <si>
    <t>车辆</t>
  </si>
  <si>
    <t>财政全供养</t>
  </si>
  <si>
    <t>财政部分供养实有人数</t>
  </si>
  <si>
    <t>离休</t>
  </si>
  <si>
    <t>退休</t>
  </si>
  <si>
    <t>编制数</t>
  </si>
  <si>
    <t>实有数</t>
  </si>
  <si>
    <t>行政</t>
  </si>
  <si>
    <t>事业</t>
  </si>
  <si>
    <t>事业编制数[工勤]</t>
  </si>
  <si>
    <t>提前退休</t>
  </si>
  <si>
    <t>**</t>
  </si>
  <si>
    <t>农、林、牧、渔业</t>
  </si>
  <si>
    <t>二级预算单位</t>
  </si>
  <si>
    <t>部门预算重点领域项目名单</t>
  </si>
  <si>
    <t>序号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</si>
</sst>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sz val="24"/>
      <color theme="1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24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b/>
      <sz val="23"/>
      <color theme="1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2"/>
      <color theme="1"/>
      <name val="方正小标宋简体"/>
      <charset val="134"/>
    </font>
    <font>
      <sz val="18"/>
      <color theme="1"/>
      <name val="Microsoft Sans Serif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Arial"/>
      <charset val="134"/>
    </font>
    <font>
      <sz val="28"/>
      <color rgb="FF000000"/>
      <name val="宋体"/>
      <charset val="134"/>
    </font>
    <font>
      <sz val="10"/>
      <color theme="1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3" borderId="19" applyNumberFormat="0" applyAlignment="0" applyProtection="0">
      <alignment vertical="center"/>
    </xf>
    <xf numFmtId="0" fontId="39" fillId="3" borderId="18" applyNumberFormat="0" applyAlignment="0" applyProtection="0">
      <alignment vertical="center"/>
    </xf>
    <xf numFmtId="0" fontId="40" fillId="6" borderId="20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176" fontId="48" fillId="0" borderId="1">
      <alignment horizontal="right" vertical="center"/>
    </xf>
    <xf numFmtId="49" fontId="48" fillId="0" borderId="1">
      <alignment horizontal="left" vertical="center" wrapText="1"/>
    </xf>
    <xf numFmtId="176" fontId="48" fillId="0" borderId="1">
      <alignment horizontal="right" vertical="center"/>
    </xf>
    <xf numFmtId="177" fontId="48" fillId="0" borderId="1">
      <alignment horizontal="right" vertical="center"/>
    </xf>
    <xf numFmtId="178" fontId="48" fillId="0" borderId="1">
      <alignment horizontal="right" vertical="center"/>
    </xf>
    <xf numFmtId="179" fontId="48" fillId="0" borderId="1">
      <alignment horizontal="right" vertical="center"/>
    </xf>
    <xf numFmtId="10" fontId="48" fillId="0" borderId="1">
      <alignment horizontal="right" vertical="center"/>
    </xf>
    <xf numFmtId="180" fontId="48" fillId="0" borderId="1">
      <alignment horizontal="right" vertical="center"/>
    </xf>
  </cellStyleXfs>
  <cellXfs count="350">
    <xf numFmtId="0" fontId="0" fillId="0" borderId="0" xfId="0" applyBorder="1" applyAlignment="1" applyProtection="1">
      <alignment vertical="center"/>
    </xf>
    <xf numFmtId="0" fontId="1" fillId="0" borderId="0" xfId="0" applyFont="1" applyAlignment="1">
      <alignment horizontal="center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" fontId="2" fillId="0" borderId="3" xfId="0" applyNumberFormat="1" applyFont="1" applyBorder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</xf>
    <xf numFmtId="49" fontId="9" fillId="0" borderId="0" xfId="0" applyNumberFormat="1" applyFont="1" applyAlignment="1" applyProtection="1"/>
    <xf numFmtId="0" fontId="9" fillId="0" borderId="0" xfId="0" applyFont="1" applyAlignment="1" applyProtection="1"/>
    <xf numFmtId="0" fontId="9" fillId="0" borderId="0" xfId="0" applyFont="1" applyAlignment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/>
    <xf numFmtId="0" fontId="9" fillId="0" borderId="0" xfId="0" applyFont="1" applyAlignment="1">
      <alignment horizontal="right"/>
      <protection locked="0"/>
    </xf>
    <xf numFmtId="0" fontId="12" fillId="0" borderId="5" xfId="0" applyFont="1" applyBorder="1" applyAlignment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  <protection locked="0"/>
    </xf>
    <xf numFmtId="4" fontId="5" fillId="0" borderId="1" xfId="0" applyNumberFormat="1" applyFont="1" applyBorder="1" applyAlignment="1">
      <alignment horizontal="right" vertical="center" wrapText="1"/>
      <protection locked="0"/>
    </xf>
    <xf numFmtId="0" fontId="2" fillId="0" borderId="6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  <protection locked="0"/>
    </xf>
    <xf numFmtId="0" fontId="0" fillId="0" borderId="0" xfId="0" applyFont="1" applyFill="1" applyBorder="1" applyAlignment="1" applyProtection="1"/>
    <xf numFmtId="49" fontId="9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/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Border="1" applyAlignment="1">
      <alignment horizontal="right" vertical="center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>
      <alignment horizontal="right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2" fillId="0" borderId="0" xfId="0" applyFont="1" applyAlignment="1">
      <alignment horizontal="left" vertical="center"/>
      <protection locked="0"/>
    </xf>
    <xf numFmtId="0" fontId="13" fillId="0" borderId="0" xfId="0" applyFont="1" applyAlignment="1" applyProtection="1">
      <alignment vertical="center"/>
    </xf>
    <xf numFmtId="0" fontId="12" fillId="0" borderId="1" xfId="0" applyFont="1" applyBorder="1" applyAlignment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  <protection locked="0"/>
    </xf>
    <xf numFmtId="0" fontId="5" fillId="0" borderId="0" xfId="0" applyFont="1" applyAlignment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</xf>
    <xf numFmtId="0" fontId="2" fillId="0" borderId="0" xfId="0" applyFont="1" applyAlignment="1">
      <alignment horizontal="right" vertical="center"/>
      <protection locked="0"/>
    </xf>
    <xf numFmtId="0" fontId="11" fillId="0" borderId="0" xfId="0" applyFont="1" applyAlignment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9" fillId="0" borderId="0" xfId="0" applyFont="1" applyAlignment="1" applyProtection="1">
      <alignment horizontal="right" wrapText="1"/>
    </xf>
    <xf numFmtId="0" fontId="13" fillId="0" borderId="0" xfId="0" applyFont="1" applyAlignment="1">
      <alignment horizontal="right"/>
      <protection locked="0"/>
    </xf>
    <xf numFmtId="0" fontId="12" fillId="0" borderId="5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>
      <alignment horizontal="right" vertical="center"/>
      <protection locked="0"/>
    </xf>
    <xf numFmtId="4" fontId="2" fillId="0" borderId="6" xfId="0" applyNumberFormat="1" applyFont="1" applyBorder="1" applyAlignment="1">
      <alignment horizontal="right" vertical="center"/>
      <protection locked="0"/>
    </xf>
    <xf numFmtId="0" fontId="9" fillId="0" borderId="0" xfId="0" applyFont="1" applyAlignment="1" applyProtection="1">
      <alignment wrapText="1"/>
    </xf>
    <xf numFmtId="0" fontId="9" fillId="0" borderId="0" xfId="0" applyFont="1" applyAlignment="1">
      <protection locked="0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>
      <protection locked="0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2" xfId="0" applyFont="1" applyBorder="1" applyAlignment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  <protection locked="0"/>
    </xf>
    <xf numFmtId="3" fontId="12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/>
      <protection locked="0"/>
    </xf>
    <xf numFmtId="4" fontId="5" fillId="0" borderId="4" xfId="0" applyNumberFormat="1" applyFont="1" applyBorder="1" applyAlignment="1">
      <alignment horizontal="right" vertical="center"/>
      <protection locked="0"/>
    </xf>
    <xf numFmtId="0" fontId="5" fillId="0" borderId="10" xfId="0" applyFont="1" applyBorder="1" applyAlignment="1" applyProtection="1">
      <alignment horizontal="left" vertical="center"/>
    </xf>
    <xf numFmtId="0" fontId="5" fillId="0" borderId="10" xfId="0" applyFont="1" applyBorder="1" applyAlignment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2" fillId="0" borderId="0" xfId="0" applyFont="1" applyAlignment="1">
      <alignment vertical="top" wrapText="1"/>
      <protection locked="0"/>
    </xf>
    <xf numFmtId="0" fontId="13" fillId="0" borderId="0" xfId="0" applyFont="1" applyAlignment="1" applyProtection="1">
      <alignment wrapText="1"/>
    </xf>
    <xf numFmtId="0" fontId="5" fillId="0" borderId="0" xfId="0" applyFont="1" applyAlignment="1">
      <alignment horizontal="right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alignment horizontal="right"/>
      <protection locked="0"/>
    </xf>
    <xf numFmtId="0" fontId="5" fillId="0" borderId="0" xfId="0" applyFont="1" applyAlignment="1">
      <alignment horizontal="right" wrapText="1"/>
      <protection locked="0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  <protection locked="0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right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center"/>
    </xf>
    <xf numFmtId="0" fontId="15" fillId="0" borderId="14" xfId="0" applyFont="1" applyBorder="1" applyAlignment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/>
      <protection locked="0"/>
    </xf>
    <xf numFmtId="0" fontId="15" fillId="0" borderId="10" xfId="0" applyFont="1" applyBorder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right"/>
    </xf>
    <xf numFmtId="0" fontId="16" fillId="0" borderId="0" xfId="0" applyFont="1" applyAlignment="1">
      <alignment horizontal="right"/>
      <protection locked="0"/>
    </xf>
    <xf numFmtId="49" fontId="16" fillId="0" borderId="0" xfId="0" applyNumberFormat="1" applyFont="1" applyAlignment="1">
      <protection locked="0"/>
    </xf>
    <xf numFmtId="0" fontId="9" fillId="0" borderId="0" xfId="0" applyFont="1" applyAlignment="1" applyProtection="1">
      <alignment horizontal="right"/>
    </xf>
    <xf numFmtId="0" fontId="10" fillId="0" borderId="0" xfId="0" applyFont="1" applyAlignment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  <protection locked="0"/>
    </xf>
    <xf numFmtId="0" fontId="17" fillId="0" borderId="0" xfId="0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0" fontId="12" fillId="0" borderId="5" xfId="0" applyFont="1" applyBorder="1" applyAlignment="1">
      <alignment horizontal="center" vertical="center"/>
      <protection locked="0"/>
    </xf>
    <xf numFmtId="49" fontId="12" fillId="0" borderId="12" xfId="0" applyNumberFormat="1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  <protection locked="0"/>
    </xf>
    <xf numFmtId="49" fontId="12" fillId="0" borderId="4" xfId="0" applyNumberFormat="1" applyFont="1" applyBorder="1" applyAlignment="1">
      <alignment horizontal="center" vertical="center" wrapText="1"/>
      <protection locked="0"/>
    </xf>
    <xf numFmtId="49" fontId="12" fillId="0" borderId="4" xfId="0" applyNumberFormat="1" applyFont="1" applyBorder="1" applyAlignment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4" fontId="5" fillId="0" borderId="4" xfId="0" applyNumberFormat="1" applyFont="1" applyBorder="1" applyAlignment="1">
      <alignment horizontal="right" vertical="center" wrapText="1"/>
      <protection locked="0"/>
    </xf>
    <xf numFmtId="0" fontId="13" fillId="0" borderId="6" xfId="0" applyFont="1" applyBorder="1" applyAlignment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  <protection locked="0"/>
    </xf>
    <xf numFmtId="4" fontId="5" fillId="0" borderId="4" xfId="0" applyNumberFormat="1" applyFont="1" applyBorder="1" applyAlignment="1" applyProtection="1">
      <alignment horizontal="right" vertical="center"/>
    </xf>
    <xf numFmtId="4" fontId="5" fillId="0" borderId="4" xfId="0" applyNumberFormat="1" applyFont="1" applyBorder="1" applyAlignment="1" applyProtection="1">
      <alignment horizontal="right" vertical="center" wrapText="1"/>
    </xf>
    <xf numFmtId="0" fontId="13" fillId="0" borderId="0" xfId="0" applyFont="1" applyAlignment="1">
      <alignment vertical="center"/>
      <protection locked="0"/>
    </xf>
    <xf numFmtId="3" fontId="12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vertical="center"/>
    </xf>
    <xf numFmtId="0" fontId="2" fillId="0" borderId="1" xfId="0" applyFont="1" applyBorder="1">
      <alignment vertical="top"/>
      <protection locked="0"/>
    </xf>
    <xf numFmtId="49" fontId="2" fillId="0" borderId="1" xfId="50" applyFont="1">
      <alignment horizontal="left" vertical="center" wrapText="1"/>
    </xf>
    <xf numFmtId="0" fontId="13" fillId="0" borderId="0" xfId="0" applyFont="1" applyProtection="1">
      <alignment vertical="top"/>
    </xf>
    <xf numFmtId="3" fontId="1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13" fillId="0" borderId="6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9" xfId="0" applyFont="1" applyBorder="1" applyAlignment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0" fontId="12" fillId="0" borderId="8" xfId="0" applyFont="1" applyBorder="1" applyAlignment="1">
      <alignment horizontal="center" vertical="center"/>
      <protection locked="0"/>
    </xf>
    <xf numFmtId="0" fontId="13" fillId="0" borderId="0" xfId="0" applyFont="1">
      <alignment vertical="top"/>
      <protection locked="0"/>
    </xf>
    <xf numFmtId="49" fontId="9" fillId="0" borderId="0" xfId="0" applyNumberFormat="1" applyFont="1" applyAlignment="1">
      <protection locked="0"/>
    </xf>
    <xf numFmtId="0" fontId="10" fillId="0" borderId="0" xfId="0" applyFont="1" applyAlignment="1">
      <alignment horizontal="center" vertical="center"/>
      <protection locked="0"/>
    </xf>
    <xf numFmtId="0" fontId="12" fillId="0" borderId="0" xfId="0" applyFont="1" applyAlignment="1">
      <alignment horizontal="left" vertical="center"/>
      <protection locked="0"/>
    </xf>
    <xf numFmtId="0" fontId="12" fillId="0" borderId="6" xfId="0" applyFont="1" applyBorder="1" applyAlignment="1">
      <alignment horizontal="center" vertical="center"/>
      <protection locked="0"/>
    </xf>
    <xf numFmtId="3" fontId="13" fillId="0" borderId="1" xfId="0" applyNumberFormat="1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7" xfId="0" applyFont="1" applyBorder="1" applyAlignment="1">
      <alignment horizontal="left" vertical="center"/>
      <protection locked="0"/>
    </xf>
    <xf numFmtId="0" fontId="2" fillId="0" borderId="2" xfId="0" applyFont="1" applyBorder="1" applyAlignment="1">
      <alignment horizontal="left" vertical="center"/>
      <protection locked="0"/>
    </xf>
    <xf numFmtId="0" fontId="12" fillId="0" borderId="2" xfId="0" applyFont="1" applyBorder="1" applyAlignment="1">
      <alignment horizontal="center" vertical="center"/>
      <protection locked="0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 wrapText="1"/>
    </xf>
    <xf numFmtId="0" fontId="18" fillId="0" borderId="0" xfId="0" applyFont="1" applyAlignment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/>
    <xf numFmtId="0" fontId="15" fillId="0" borderId="5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49" fontId="13" fillId="0" borderId="0" xfId="0" applyNumberFormat="1" applyFont="1" applyAlignment="1" applyProtection="1"/>
    <xf numFmtId="49" fontId="12" fillId="0" borderId="6" xfId="0" applyNumberFormat="1" applyFont="1" applyBorder="1" applyAlignment="1" applyProtection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wrapText="1" indent="2"/>
    </xf>
    <xf numFmtId="0" fontId="13" fillId="0" borderId="6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  <protection locked="0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>
      <alignment horizontal="left" vertical="center"/>
      <protection locked="0"/>
    </xf>
    <xf numFmtId="0" fontId="5" fillId="0" borderId="1" xfId="0" applyFont="1" applyBorder="1" applyAlignment="1">
      <alignment vertical="center"/>
      <protection locked="0"/>
    </xf>
    <xf numFmtId="4" fontId="5" fillId="0" borderId="1" xfId="0" applyNumberFormat="1" applyFont="1" applyBorder="1" applyAlignment="1">
      <alignment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  <protection locked="0"/>
    </xf>
    <xf numFmtId="4" fontId="8" fillId="0" borderId="1" xfId="0" applyNumberFormat="1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 wrapText="1"/>
      <protection locked="0"/>
    </xf>
    <xf numFmtId="0" fontId="13" fillId="0" borderId="12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4" xfId="0" applyFont="1" applyBorder="1" applyAlignment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4" fontId="5" fillId="0" borderId="4" xfId="0" applyNumberFormat="1" applyFont="1" applyBorder="1" applyAlignment="1" applyProtection="1">
      <alignment vertical="center"/>
    </xf>
    <xf numFmtId="4" fontId="5" fillId="0" borderId="4" xfId="0" applyNumberFormat="1" applyFont="1" applyBorder="1" applyAlignment="1">
      <alignment vertical="center"/>
      <protection locked="0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  <protection locked="0"/>
    </xf>
    <xf numFmtId="0" fontId="5" fillId="0" borderId="4" xfId="0" applyFont="1" applyBorder="1" applyAlignment="1">
      <alignment vertical="center"/>
      <protection locked="0"/>
    </xf>
    <xf numFmtId="0" fontId="13" fillId="2" borderId="2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>
      <alignment horizontal="right" vertical="center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9" xfId="0" applyFont="1" applyBorder="1" applyAlignment="1">
      <alignment horizontal="right" vertical="center"/>
      <protection locked="0"/>
    </xf>
    <xf numFmtId="0" fontId="13" fillId="0" borderId="1" xfId="0" applyFont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4" fontId="8" fillId="0" borderId="9" xfId="0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  <protection locked="0"/>
    </xf>
    <xf numFmtId="4" fontId="8" fillId="0" borderId="9" xfId="0" applyNumberFormat="1" applyFont="1" applyBorder="1" applyAlignment="1">
      <alignment horizontal="right" vertical="center"/>
      <protection locked="0"/>
    </xf>
    <xf numFmtId="4" fontId="8" fillId="0" borderId="1" xfId="0" applyNumberFormat="1" applyFont="1" applyBorder="1" applyAlignment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tabSelected="1" workbookViewId="0">
      <selection activeCell="A1" sqref="A1"/>
    </sheetView>
  </sheetViews>
  <sheetFormatPr defaultColWidth="10.7083333333333" defaultRowHeight="12" customHeight="1" outlineLevelCol="3"/>
  <cols>
    <col min="1" max="1" width="37.1416666666667" customWidth="1"/>
    <col min="2" max="2" width="41.575" customWidth="1"/>
    <col min="3" max="3" width="42.7083333333333" customWidth="1"/>
    <col min="4" max="4" width="39.575" customWidth="1"/>
  </cols>
  <sheetData>
    <row r="1" ht="19.5" customHeight="1" spans="4:4">
      <c r="D1" s="215" t="s">
        <v>0</v>
      </c>
    </row>
    <row r="2" ht="36" customHeight="1" spans="1:4">
      <c r="A2" s="85" t="s">
        <v>1</v>
      </c>
      <c r="B2" s="335"/>
      <c r="C2" s="335"/>
      <c r="D2" s="335"/>
    </row>
    <row r="3" ht="24" customHeight="1" spans="1:4">
      <c r="A3" s="138" t="str">
        <f>"单位名称："&amp;"香格里拉市国有林场"</f>
        <v>单位名称：香格里拉市国有林场</v>
      </c>
      <c r="B3" s="336"/>
      <c r="C3" s="336"/>
      <c r="D3" s="136" t="s">
        <v>2</v>
      </c>
    </row>
    <row r="4" ht="19.5" customHeight="1" spans="1:4">
      <c r="A4" s="93" t="s">
        <v>3</v>
      </c>
      <c r="B4" s="95"/>
      <c r="C4" s="93" t="s">
        <v>4</v>
      </c>
      <c r="D4" s="95"/>
    </row>
    <row r="5" ht="19.5" customHeight="1" spans="1:4">
      <c r="A5" s="165" t="s">
        <v>5</v>
      </c>
      <c r="B5" s="165" t="s">
        <v>6</v>
      </c>
      <c r="C5" s="165" t="s">
        <v>7</v>
      </c>
      <c r="D5" s="165" t="s">
        <v>6</v>
      </c>
    </row>
    <row r="6" ht="19.5" customHeight="1" spans="1:4">
      <c r="A6" s="168"/>
      <c r="B6" s="168"/>
      <c r="C6" s="168"/>
      <c r="D6" s="168"/>
    </row>
    <row r="7" ht="22.5" customHeight="1" spans="1:4">
      <c r="A7" s="301" t="s">
        <v>8</v>
      </c>
      <c r="B7" s="61">
        <v>8455680.84</v>
      </c>
      <c r="C7" s="301" t="s">
        <v>9</v>
      </c>
      <c r="D7" s="61"/>
    </row>
    <row r="8" ht="22.5" customHeight="1" spans="1:4">
      <c r="A8" s="301" t="s">
        <v>10</v>
      </c>
      <c r="B8" s="61"/>
      <c r="C8" s="301" t="s">
        <v>11</v>
      </c>
      <c r="D8" s="61"/>
    </row>
    <row r="9" ht="22.5" customHeight="1" spans="1:4">
      <c r="A9" s="301" t="s">
        <v>12</v>
      </c>
      <c r="B9" s="61"/>
      <c r="C9" s="301" t="s">
        <v>13</v>
      </c>
      <c r="D9" s="61"/>
    </row>
    <row r="10" ht="22.5" customHeight="1" spans="1:4">
      <c r="A10" s="301" t="s">
        <v>14</v>
      </c>
      <c r="B10" s="206"/>
      <c r="C10" s="301" t="s">
        <v>15</v>
      </c>
      <c r="D10" s="61"/>
    </row>
    <row r="11" ht="22.5" customHeight="1" spans="1:4">
      <c r="A11" s="301" t="s">
        <v>16</v>
      </c>
      <c r="B11" s="61"/>
      <c r="C11" s="298" t="s">
        <v>17</v>
      </c>
      <c r="D11" s="206"/>
    </row>
    <row r="12" ht="22.5" customHeight="1" spans="1:4">
      <c r="A12" s="301" t="s">
        <v>18</v>
      </c>
      <c r="B12" s="206"/>
      <c r="C12" s="298" t="s">
        <v>19</v>
      </c>
      <c r="D12" s="206"/>
    </row>
    <row r="13" ht="22.5" customHeight="1" spans="1:4">
      <c r="A13" s="301" t="s">
        <v>20</v>
      </c>
      <c r="B13" s="206"/>
      <c r="C13" s="298" t="s">
        <v>21</v>
      </c>
      <c r="D13" s="206"/>
    </row>
    <row r="14" ht="22.5" customHeight="1" spans="1:4">
      <c r="A14" s="301" t="s">
        <v>22</v>
      </c>
      <c r="B14" s="206"/>
      <c r="C14" s="298" t="s">
        <v>23</v>
      </c>
      <c r="D14" s="206">
        <v>811678.43</v>
      </c>
    </row>
    <row r="15" ht="22.5" customHeight="1" spans="1:4">
      <c r="A15" s="337" t="s">
        <v>24</v>
      </c>
      <c r="B15" s="206"/>
      <c r="C15" s="298" t="s">
        <v>25</v>
      </c>
      <c r="D15" s="206">
        <v>1068675.92</v>
      </c>
    </row>
    <row r="16" ht="22.5" customHeight="1" spans="1:4">
      <c r="A16" s="337" t="s">
        <v>26</v>
      </c>
      <c r="B16" s="338"/>
      <c r="C16" s="298" t="s">
        <v>27</v>
      </c>
      <c r="D16" s="206"/>
    </row>
    <row r="17" ht="22.5" customHeight="1" spans="1:4">
      <c r="A17" s="339"/>
      <c r="B17" s="340"/>
      <c r="C17" s="298" t="s">
        <v>28</v>
      </c>
      <c r="D17" s="206"/>
    </row>
    <row r="18" ht="22.5" customHeight="1" spans="1:4">
      <c r="A18" s="341"/>
      <c r="B18" s="341"/>
      <c r="C18" s="298" t="s">
        <v>29</v>
      </c>
      <c r="D18" s="206">
        <v>5962256.67</v>
      </c>
    </row>
    <row r="19" ht="22.5" customHeight="1" spans="1:4">
      <c r="A19" s="341"/>
      <c r="B19" s="341"/>
      <c r="C19" s="298" t="s">
        <v>30</v>
      </c>
      <c r="D19" s="206"/>
    </row>
    <row r="20" ht="22.5" customHeight="1" spans="1:4">
      <c r="A20" s="341"/>
      <c r="B20" s="341"/>
      <c r="C20" s="298" t="s">
        <v>31</v>
      </c>
      <c r="D20" s="206"/>
    </row>
    <row r="21" ht="22.5" customHeight="1" spans="1:4">
      <c r="A21" s="341"/>
      <c r="B21" s="341"/>
      <c r="C21" s="298" t="s">
        <v>32</v>
      </c>
      <c r="D21" s="206"/>
    </row>
    <row r="22" ht="22.5" customHeight="1" spans="1:4">
      <c r="A22" s="341"/>
      <c r="B22" s="341"/>
      <c r="C22" s="298" t="s">
        <v>33</v>
      </c>
      <c r="D22" s="206"/>
    </row>
    <row r="23" ht="22.5" customHeight="1" spans="1:4">
      <c r="A23" s="341"/>
      <c r="B23" s="341"/>
      <c r="C23" s="298" t="s">
        <v>34</v>
      </c>
      <c r="D23" s="206"/>
    </row>
    <row r="24" ht="22.5" customHeight="1" spans="1:4">
      <c r="A24" s="341"/>
      <c r="B24" s="341"/>
      <c r="C24" s="298" t="s">
        <v>35</v>
      </c>
      <c r="D24" s="206"/>
    </row>
    <row r="25" ht="22.5" customHeight="1" spans="1:4">
      <c r="A25" s="341"/>
      <c r="B25" s="341"/>
      <c r="C25" s="298" t="s">
        <v>36</v>
      </c>
      <c r="D25" s="206">
        <v>613069.82</v>
      </c>
    </row>
    <row r="26" ht="22.5" customHeight="1" spans="1:4">
      <c r="A26" s="341"/>
      <c r="B26" s="341"/>
      <c r="C26" s="298" t="s">
        <v>37</v>
      </c>
      <c r="D26" s="206"/>
    </row>
    <row r="27" ht="22.5" customHeight="1" spans="1:4">
      <c r="A27" s="341"/>
      <c r="B27" s="341"/>
      <c r="C27" s="298" t="s">
        <v>38</v>
      </c>
      <c r="D27" s="206"/>
    </row>
    <row r="28" ht="22.5" customHeight="1" spans="1:4">
      <c r="A28" s="341"/>
      <c r="B28" s="341"/>
      <c r="C28" s="298" t="s">
        <v>39</v>
      </c>
      <c r="D28" s="206"/>
    </row>
    <row r="29" ht="22.5" customHeight="1" spans="1:4">
      <c r="A29" s="341"/>
      <c r="B29" s="341"/>
      <c r="C29" s="298" t="s">
        <v>40</v>
      </c>
      <c r="D29" s="206"/>
    </row>
    <row r="30" ht="22.5" customHeight="1" spans="1:4">
      <c r="A30" s="342"/>
      <c r="B30" s="343"/>
      <c r="C30" s="298" t="s">
        <v>41</v>
      </c>
      <c r="D30" s="206"/>
    </row>
    <row r="31" ht="22.5" customHeight="1" spans="1:4">
      <c r="A31" s="342"/>
      <c r="B31" s="343"/>
      <c r="C31" s="298" t="s">
        <v>42</v>
      </c>
      <c r="D31" s="206"/>
    </row>
    <row r="32" ht="22.5" customHeight="1" spans="1:4">
      <c r="A32" s="342"/>
      <c r="B32" s="343"/>
      <c r="C32" s="298" t="s">
        <v>43</v>
      </c>
      <c r="D32" s="206"/>
    </row>
    <row r="33" ht="22.5" customHeight="1" spans="1:4">
      <c r="A33" s="342" t="s">
        <v>44</v>
      </c>
      <c r="B33" s="344">
        <v>8455680.84</v>
      </c>
      <c r="C33" s="303" t="s">
        <v>45</v>
      </c>
      <c r="D33" s="345">
        <v>8455680.84</v>
      </c>
    </row>
    <row r="34" ht="22.5" customHeight="1" spans="1:4">
      <c r="A34" s="337" t="s">
        <v>46</v>
      </c>
      <c r="B34" s="346"/>
      <c r="C34" s="301" t="s">
        <v>47</v>
      </c>
      <c r="D34" s="147"/>
    </row>
    <row r="35" ht="22.5" customHeight="1" spans="1:4">
      <c r="A35" s="337" t="s">
        <v>48</v>
      </c>
      <c r="B35" s="346"/>
      <c r="C35" s="301" t="s">
        <v>48</v>
      </c>
      <c r="D35" s="146"/>
    </row>
    <row r="36" ht="22.5" customHeight="1" spans="1:4">
      <c r="A36" s="337" t="s">
        <v>49</v>
      </c>
      <c r="B36" s="346"/>
      <c r="C36" s="301" t="s">
        <v>50</v>
      </c>
      <c r="D36" s="147"/>
    </row>
    <row r="37" ht="22.5" customHeight="1" spans="1:4">
      <c r="A37" s="347" t="s">
        <v>51</v>
      </c>
      <c r="B37" s="348">
        <v>8455680.84</v>
      </c>
      <c r="C37" s="303" t="s">
        <v>52</v>
      </c>
      <c r="D37" s="349">
        <v>8455680.84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B20" sqref="B20"/>
    </sheetView>
  </sheetViews>
  <sheetFormatPr defaultColWidth="10.7083333333333" defaultRowHeight="14.25" customHeight="1" outlineLevelCol="5"/>
  <cols>
    <col min="1" max="1" width="37.575" customWidth="1"/>
    <col min="2" max="2" width="19.7083333333333" customWidth="1"/>
    <col min="3" max="3" width="37.575" customWidth="1"/>
    <col min="4" max="6" width="33.2833333333333" customWidth="1"/>
  </cols>
  <sheetData>
    <row r="1" ht="15.75" customHeight="1" spans="1:6">
      <c r="A1" s="216">
        <v>1</v>
      </c>
      <c r="B1" s="217">
        <v>0</v>
      </c>
      <c r="C1" s="216">
        <v>1</v>
      </c>
      <c r="D1" s="218"/>
      <c r="E1" s="218"/>
      <c r="F1" s="215" t="s">
        <v>356</v>
      </c>
    </row>
    <row r="2" ht="36.75" customHeight="1" spans="1:6">
      <c r="A2" s="219" t="s">
        <v>357</v>
      </c>
      <c r="B2" s="220" t="s">
        <v>358</v>
      </c>
      <c r="C2" s="221"/>
      <c r="D2" s="222"/>
      <c r="E2" s="222"/>
      <c r="F2" s="222"/>
    </row>
    <row r="3" ht="13.5" customHeight="1" spans="1:6">
      <c r="A3" s="87" t="str">
        <f>"单位名称："&amp;"香格里拉市国有林场"</f>
        <v>单位名称：香格里拉市国有林场</v>
      </c>
      <c r="B3" s="87" t="s">
        <v>359</v>
      </c>
      <c r="C3" s="216"/>
      <c r="D3" s="218"/>
      <c r="E3" s="218"/>
      <c r="F3" s="215" t="s">
        <v>2</v>
      </c>
    </row>
    <row r="4" ht="19.5" customHeight="1" spans="1:6">
      <c r="A4" s="223" t="s">
        <v>183</v>
      </c>
      <c r="B4" s="224" t="s">
        <v>75</v>
      </c>
      <c r="C4" s="225" t="s">
        <v>76</v>
      </c>
      <c r="D4" s="94" t="s">
        <v>360</v>
      </c>
      <c r="E4" s="94"/>
      <c r="F4" s="95"/>
    </row>
    <row r="5" ht="18.75" customHeight="1" spans="1:6">
      <c r="A5" s="226"/>
      <c r="B5" s="227"/>
      <c r="C5" s="210"/>
      <c r="D5" s="209" t="s">
        <v>57</v>
      </c>
      <c r="E5" s="209" t="s">
        <v>77</v>
      </c>
      <c r="F5" s="209" t="s">
        <v>78</v>
      </c>
    </row>
    <row r="6" ht="18.75" customHeight="1" spans="1:6">
      <c r="A6" s="226">
        <v>1</v>
      </c>
      <c r="B6" s="228" t="s">
        <v>153</v>
      </c>
      <c r="C6" s="210">
        <v>3</v>
      </c>
      <c r="D6" s="209">
        <v>4</v>
      </c>
      <c r="E6" s="209">
        <v>5</v>
      </c>
      <c r="F6" s="209">
        <v>6</v>
      </c>
    </row>
    <row r="7" ht="22.5" customHeight="1" spans="1:6">
      <c r="A7" s="229"/>
      <c r="B7" s="189"/>
      <c r="C7" s="189"/>
      <c r="D7" s="191"/>
      <c r="E7" s="230"/>
      <c r="F7" s="230"/>
    </row>
    <row r="8" ht="22.5" customHeight="1" spans="1:6">
      <c r="A8" s="229"/>
      <c r="B8" s="189"/>
      <c r="C8" s="189"/>
      <c r="D8" s="191"/>
      <c r="E8" s="230"/>
      <c r="F8" s="230"/>
    </row>
    <row r="9" ht="22.5" customHeight="1" spans="1:6">
      <c r="A9" s="231" t="s">
        <v>109</v>
      </c>
      <c r="B9" s="232" t="s">
        <v>109</v>
      </c>
      <c r="C9" s="233" t="s">
        <v>109</v>
      </c>
      <c r="D9" s="234"/>
      <c r="E9" s="235"/>
      <c r="F9" s="235"/>
    </row>
    <row r="11" customHeight="1" spans="1:1">
      <c r="A11" t="s">
        <v>180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45.7083333333333" customWidth="1"/>
    <col min="2" max="2" width="25.2833333333333" customWidth="1"/>
    <col min="3" max="3" width="41.1416666666667" customWidth="1"/>
    <col min="4" max="4" width="9" customWidth="1"/>
    <col min="5" max="5" width="12" customWidth="1"/>
    <col min="6" max="17" width="19.2833333333333" customWidth="1"/>
  </cols>
  <sheetData>
    <row r="1" ht="15.75" customHeight="1" spans="1:17">
      <c r="A1" s="83"/>
      <c r="B1" s="83"/>
      <c r="C1" s="83"/>
      <c r="D1" s="83"/>
      <c r="E1" s="83"/>
      <c r="F1" s="83"/>
      <c r="G1" s="83"/>
      <c r="H1" s="83"/>
      <c r="I1" s="83"/>
      <c r="J1" s="83"/>
      <c r="O1" s="157"/>
      <c r="P1" s="157"/>
      <c r="Q1" s="136" t="s">
        <v>361</v>
      </c>
    </row>
    <row r="2" ht="35.25" customHeight="1" spans="1:17">
      <c r="A2" s="137" t="s">
        <v>362</v>
      </c>
      <c r="B2" s="86"/>
      <c r="C2" s="86"/>
      <c r="D2" s="86"/>
      <c r="E2" s="86"/>
      <c r="F2" s="86"/>
      <c r="G2" s="86"/>
      <c r="H2" s="86"/>
      <c r="I2" s="86"/>
      <c r="J2" s="86"/>
      <c r="K2" s="160"/>
      <c r="L2" s="86"/>
      <c r="M2" s="86"/>
      <c r="N2" s="86"/>
      <c r="O2" s="160"/>
      <c r="P2" s="160"/>
      <c r="Q2" s="86"/>
    </row>
    <row r="3" ht="18.75" customHeight="1" spans="1:17">
      <c r="A3" s="138" t="str">
        <f>"单位名称："&amp;"香格里拉市国有林场"</f>
        <v>单位名称：香格里拉市国有林场</v>
      </c>
      <c r="B3" s="89"/>
      <c r="C3" s="89"/>
      <c r="D3" s="89"/>
      <c r="E3" s="89"/>
      <c r="F3" s="89"/>
      <c r="G3" s="89"/>
      <c r="H3" s="89"/>
      <c r="I3" s="89"/>
      <c r="J3" s="89"/>
      <c r="O3" s="199"/>
      <c r="P3" s="199"/>
      <c r="Q3" s="215" t="s">
        <v>173</v>
      </c>
    </row>
    <row r="4" ht="15.75" customHeight="1" spans="1:17">
      <c r="A4" s="92" t="s">
        <v>363</v>
      </c>
      <c r="B4" s="181" t="s">
        <v>364</v>
      </c>
      <c r="C4" s="181" t="s">
        <v>365</v>
      </c>
      <c r="D4" s="181" t="s">
        <v>366</v>
      </c>
      <c r="E4" s="181" t="s">
        <v>367</v>
      </c>
      <c r="F4" s="181" t="s">
        <v>368</v>
      </c>
      <c r="G4" s="142" t="s">
        <v>190</v>
      </c>
      <c r="H4" s="142"/>
      <c r="I4" s="142"/>
      <c r="J4" s="142"/>
      <c r="K4" s="166"/>
      <c r="L4" s="142"/>
      <c r="M4" s="142"/>
      <c r="N4" s="142"/>
      <c r="O4" s="201"/>
      <c r="P4" s="166"/>
      <c r="Q4" s="143"/>
    </row>
    <row r="5" ht="17.25" customHeight="1" spans="1:17">
      <c r="A5" s="97"/>
      <c r="B5" s="183"/>
      <c r="C5" s="183"/>
      <c r="D5" s="183"/>
      <c r="E5" s="183"/>
      <c r="F5" s="183"/>
      <c r="G5" s="183" t="s">
        <v>57</v>
      </c>
      <c r="H5" s="183" t="s">
        <v>60</v>
      </c>
      <c r="I5" s="183" t="s">
        <v>369</v>
      </c>
      <c r="J5" s="183" t="s">
        <v>370</v>
      </c>
      <c r="K5" s="212" t="s">
        <v>371</v>
      </c>
      <c r="L5" s="202" t="s">
        <v>80</v>
      </c>
      <c r="M5" s="202"/>
      <c r="N5" s="202"/>
      <c r="O5" s="213"/>
      <c r="P5" s="214"/>
      <c r="Q5" s="185"/>
    </row>
    <row r="6" ht="54" customHeight="1" spans="1:17">
      <c r="A6" s="99"/>
      <c r="B6" s="185"/>
      <c r="C6" s="185"/>
      <c r="D6" s="185"/>
      <c r="E6" s="185"/>
      <c r="F6" s="185"/>
      <c r="G6" s="185"/>
      <c r="H6" s="185" t="s">
        <v>59</v>
      </c>
      <c r="I6" s="185"/>
      <c r="J6" s="185"/>
      <c r="K6" s="186"/>
      <c r="L6" s="185" t="s">
        <v>59</v>
      </c>
      <c r="M6" s="185" t="s">
        <v>66</v>
      </c>
      <c r="N6" s="185" t="s">
        <v>199</v>
      </c>
      <c r="O6" s="205" t="s">
        <v>68</v>
      </c>
      <c r="P6" s="186" t="s">
        <v>69</v>
      </c>
      <c r="Q6" s="185" t="s">
        <v>70</v>
      </c>
    </row>
    <row r="7" ht="19.5" customHeight="1" spans="1:17">
      <c r="A7" s="168">
        <v>1</v>
      </c>
      <c r="B7" s="209">
        <v>2</v>
      </c>
      <c r="C7" s="209">
        <v>3</v>
      </c>
      <c r="D7" s="209">
        <v>4</v>
      </c>
      <c r="E7" s="209">
        <v>5</v>
      </c>
      <c r="F7" s="209">
        <v>6</v>
      </c>
      <c r="G7" s="210">
        <v>7</v>
      </c>
      <c r="H7" s="210">
        <v>8</v>
      </c>
      <c r="I7" s="210">
        <v>9</v>
      </c>
      <c r="J7" s="210">
        <v>10</v>
      </c>
      <c r="K7" s="210">
        <v>11</v>
      </c>
      <c r="L7" s="210">
        <v>12</v>
      </c>
      <c r="M7" s="210">
        <v>13</v>
      </c>
      <c r="N7" s="210">
        <v>14</v>
      </c>
      <c r="O7" s="210">
        <v>15</v>
      </c>
      <c r="P7" s="210">
        <v>16</v>
      </c>
      <c r="Q7" s="210">
        <v>17</v>
      </c>
    </row>
    <row r="8" ht="22.5" customHeight="1" spans="1:17">
      <c r="A8" s="81" t="s">
        <v>72</v>
      </c>
      <c r="B8" s="188"/>
      <c r="C8" s="188"/>
      <c r="D8" s="188"/>
      <c r="E8" s="211"/>
      <c r="F8" s="191"/>
      <c r="G8" s="191"/>
      <c r="H8" s="191"/>
      <c r="I8" s="191"/>
      <c r="J8" s="191"/>
      <c r="K8" s="191"/>
      <c r="L8" s="191"/>
      <c r="M8" s="191"/>
      <c r="N8" s="191"/>
      <c r="O8" s="206"/>
      <c r="P8" s="191"/>
      <c r="Q8" s="191"/>
    </row>
    <row r="9" ht="22.5" customHeight="1" spans="1:17">
      <c r="A9" s="81" t="str">
        <f>"    "&amp;"香格里拉市国有林场工作经费"</f>
        <v>    香格里拉市国有林场工作经费</v>
      </c>
      <c r="B9" s="188" t="s">
        <v>372</v>
      </c>
      <c r="C9" s="188" t="s">
        <v>373</v>
      </c>
      <c r="D9" s="188" t="s">
        <v>374</v>
      </c>
      <c r="E9" s="211">
        <v>1</v>
      </c>
      <c r="F9" s="191">
        <v>34100</v>
      </c>
      <c r="G9" s="191">
        <v>34100</v>
      </c>
      <c r="H9" s="191">
        <v>34100</v>
      </c>
      <c r="I9" s="191"/>
      <c r="J9" s="191"/>
      <c r="K9" s="191"/>
      <c r="L9" s="191"/>
      <c r="M9" s="191"/>
      <c r="N9" s="191"/>
      <c r="O9" s="206"/>
      <c r="P9" s="191"/>
      <c r="Q9" s="191"/>
    </row>
    <row r="10" ht="22.5" customHeight="1" spans="1:17">
      <c r="A10" s="57" t="s">
        <v>109</v>
      </c>
      <c r="B10" s="192"/>
      <c r="C10" s="192"/>
      <c r="D10" s="192"/>
      <c r="E10" s="211"/>
      <c r="F10" s="191">
        <v>34100</v>
      </c>
      <c r="G10" s="191">
        <v>34100</v>
      </c>
      <c r="H10" s="191">
        <v>34100</v>
      </c>
      <c r="I10" s="191"/>
      <c r="J10" s="191"/>
      <c r="K10" s="191"/>
      <c r="L10" s="191"/>
      <c r="M10" s="191"/>
      <c r="N10" s="191"/>
      <c r="O10" s="206"/>
      <c r="P10" s="191"/>
      <c r="Q10" s="191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Zeros="0" workbookViewId="0">
      <selection activeCell="C17" sqref="C17"/>
    </sheetView>
  </sheetViews>
  <sheetFormatPr defaultColWidth="10.7083333333333" defaultRowHeight="14.25" customHeight="1"/>
  <cols>
    <col min="1" max="1" width="36.7083333333333" customWidth="1"/>
    <col min="2" max="6" width="25.575" customWidth="1"/>
    <col min="7" max="17" width="22.1416666666667" customWidth="1"/>
  </cols>
  <sheetData>
    <row r="1" ht="13.5" customHeight="1" spans="1:17">
      <c r="A1" s="177"/>
      <c r="B1" s="177"/>
      <c r="C1" s="178"/>
      <c r="D1" s="178"/>
      <c r="E1" s="178"/>
      <c r="F1" s="177"/>
      <c r="G1" s="177"/>
      <c r="H1" s="177"/>
      <c r="I1" s="177"/>
      <c r="J1" s="177"/>
      <c r="K1" s="195"/>
      <c r="L1" s="196"/>
      <c r="M1" s="196"/>
      <c r="N1" s="196"/>
      <c r="O1" s="157"/>
      <c r="P1" s="197"/>
      <c r="Q1" s="207" t="s">
        <v>375</v>
      </c>
    </row>
    <row r="2" ht="34.5" customHeight="1" spans="1:17">
      <c r="A2" s="137" t="s">
        <v>376</v>
      </c>
      <c r="B2" s="179"/>
      <c r="C2" s="160"/>
      <c r="D2" s="160"/>
      <c r="E2" s="160"/>
      <c r="F2" s="179"/>
      <c r="G2" s="179"/>
      <c r="H2" s="179"/>
      <c r="I2" s="179"/>
      <c r="J2" s="179"/>
      <c r="K2" s="198"/>
      <c r="L2" s="179"/>
      <c r="M2" s="179"/>
      <c r="N2" s="179"/>
      <c r="O2" s="160"/>
      <c r="P2" s="198"/>
      <c r="Q2" s="179"/>
    </row>
    <row r="3" ht="18.75" customHeight="1" spans="1:17">
      <c r="A3" s="161" t="str">
        <f>"单位名称："&amp;"香格里拉市国有林场"</f>
        <v>单位名称：香格里拉市国有林场</v>
      </c>
      <c r="B3" s="162"/>
      <c r="C3" s="180"/>
      <c r="D3" s="180"/>
      <c r="E3" s="180"/>
      <c r="F3" s="162"/>
      <c r="G3" s="162"/>
      <c r="H3" s="162"/>
      <c r="I3" s="162"/>
      <c r="J3" s="162"/>
      <c r="K3" s="195"/>
      <c r="L3" s="196"/>
      <c r="M3" s="196"/>
      <c r="N3" s="196"/>
      <c r="O3" s="199"/>
      <c r="P3" s="200"/>
      <c r="Q3" s="208" t="s">
        <v>173</v>
      </c>
    </row>
    <row r="4" ht="18.75" customHeight="1" spans="1:17">
      <c r="A4" s="92" t="s">
        <v>363</v>
      </c>
      <c r="B4" s="181" t="s">
        <v>377</v>
      </c>
      <c r="C4" s="182" t="s">
        <v>378</v>
      </c>
      <c r="D4" s="182" t="s">
        <v>379</v>
      </c>
      <c r="E4" s="182" t="s">
        <v>380</v>
      </c>
      <c r="F4" s="181" t="s">
        <v>381</v>
      </c>
      <c r="G4" s="142" t="s">
        <v>190</v>
      </c>
      <c r="H4" s="142"/>
      <c r="I4" s="142"/>
      <c r="J4" s="142"/>
      <c r="K4" s="166"/>
      <c r="L4" s="142"/>
      <c r="M4" s="142"/>
      <c r="N4" s="142"/>
      <c r="O4" s="201"/>
      <c r="P4" s="166"/>
      <c r="Q4" s="143"/>
    </row>
    <row r="5" ht="17.25" customHeight="1" spans="1:17">
      <c r="A5" s="97"/>
      <c r="B5" s="183"/>
      <c r="C5" s="184"/>
      <c r="D5" s="184"/>
      <c r="E5" s="184"/>
      <c r="F5" s="183"/>
      <c r="G5" s="183" t="s">
        <v>57</v>
      </c>
      <c r="H5" s="183" t="s">
        <v>60</v>
      </c>
      <c r="I5" s="183" t="s">
        <v>369</v>
      </c>
      <c r="J5" s="183" t="s">
        <v>370</v>
      </c>
      <c r="K5" s="184" t="s">
        <v>371</v>
      </c>
      <c r="L5" s="202" t="s">
        <v>80</v>
      </c>
      <c r="M5" s="202"/>
      <c r="N5" s="202"/>
      <c r="O5" s="203"/>
      <c r="P5" s="204"/>
      <c r="Q5" s="185"/>
    </row>
    <row r="6" ht="54" customHeight="1" spans="1:17">
      <c r="A6" s="99"/>
      <c r="B6" s="185"/>
      <c r="C6" s="186"/>
      <c r="D6" s="186"/>
      <c r="E6" s="186"/>
      <c r="F6" s="185"/>
      <c r="G6" s="185"/>
      <c r="H6" s="185"/>
      <c r="I6" s="185"/>
      <c r="J6" s="185"/>
      <c r="K6" s="186"/>
      <c r="L6" s="185" t="s">
        <v>59</v>
      </c>
      <c r="M6" s="185" t="s">
        <v>66</v>
      </c>
      <c r="N6" s="185" t="s">
        <v>199</v>
      </c>
      <c r="O6" s="205" t="s">
        <v>68</v>
      </c>
      <c r="P6" s="186" t="s">
        <v>69</v>
      </c>
      <c r="Q6" s="185" t="s">
        <v>70</v>
      </c>
    </row>
    <row r="7" ht="19.5" customHeight="1" spans="1:17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187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</row>
    <row r="8" ht="22.5" customHeight="1" spans="1:17">
      <c r="A8" s="81"/>
      <c r="B8" s="188"/>
      <c r="C8" s="189"/>
      <c r="D8" s="190"/>
      <c r="E8" s="190"/>
      <c r="F8" s="188"/>
      <c r="G8" s="191"/>
      <c r="H8" s="191"/>
      <c r="I8" s="191"/>
      <c r="J8" s="191"/>
      <c r="K8" s="191"/>
      <c r="L8" s="191"/>
      <c r="M8" s="191"/>
      <c r="N8" s="191"/>
      <c r="O8" s="206"/>
      <c r="P8" s="191"/>
      <c r="Q8" s="191"/>
    </row>
    <row r="9" ht="22.5" customHeight="1" spans="1:17">
      <c r="A9" s="81"/>
      <c r="B9" s="188"/>
      <c r="C9" s="189"/>
      <c r="D9" s="189"/>
      <c r="E9" s="189"/>
      <c r="F9" s="188"/>
      <c r="G9" s="191"/>
      <c r="H9" s="191"/>
      <c r="I9" s="191"/>
      <c r="J9" s="191"/>
      <c r="K9" s="191"/>
      <c r="L9" s="191"/>
      <c r="M9" s="191"/>
      <c r="N9" s="191"/>
      <c r="O9" s="206"/>
      <c r="P9" s="191"/>
      <c r="Q9" s="191"/>
    </row>
    <row r="10" ht="22.5" customHeight="1" spans="1:17">
      <c r="A10" s="57" t="s">
        <v>109</v>
      </c>
      <c r="B10" s="192"/>
      <c r="C10" s="193"/>
      <c r="D10" s="193"/>
      <c r="E10" s="193"/>
      <c r="F10" s="194"/>
      <c r="G10" s="191"/>
      <c r="H10" s="191"/>
      <c r="I10" s="191"/>
      <c r="J10" s="191"/>
      <c r="K10" s="191"/>
      <c r="L10" s="191"/>
      <c r="M10" s="191"/>
      <c r="N10" s="191"/>
      <c r="O10" s="206"/>
      <c r="P10" s="191"/>
      <c r="Q10" s="191"/>
    </row>
    <row r="12" customHeight="1" spans="1:1">
      <c r="A12" t="s">
        <v>180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B20" sqref="B20"/>
    </sheetView>
  </sheetViews>
  <sheetFormatPr defaultColWidth="10.7083333333333" defaultRowHeight="14.25" customHeight="1" outlineLevelCol="7"/>
  <cols>
    <col min="1" max="1" width="44" customWidth="1"/>
    <col min="2" max="4" width="20.575" customWidth="1"/>
    <col min="5" max="8" width="21.1416666666667" customWidth="1"/>
  </cols>
  <sheetData>
    <row r="1" ht="19.5" customHeight="1" spans="1:8">
      <c r="A1" s="83"/>
      <c r="B1" s="83"/>
      <c r="C1" s="83"/>
      <c r="D1" s="158"/>
      <c r="H1" s="159" t="s">
        <v>382</v>
      </c>
    </row>
    <row r="2" ht="48" customHeight="1" spans="1:8">
      <c r="A2" s="137" t="s">
        <v>383</v>
      </c>
      <c r="B2" s="86"/>
      <c r="C2" s="86"/>
      <c r="D2" s="86"/>
      <c r="E2" s="160"/>
      <c r="F2" s="160"/>
      <c r="G2" s="160"/>
      <c r="H2" s="160"/>
    </row>
    <row r="3" ht="18" customHeight="1" spans="1:8">
      <c r="A3" s="161" t="str">
        <f>"单位名称："&amp;"香格里拉市国有林场"</f>
        <v>单位名称：香格里拉市国有林场</v>
      </c>
      <c r="B3" s="162"/>
      <c r="C3" s="162"/>
      <c r="D3" s="163"/>
      <c r="H3" s="164" t="s">
        <v>173</v>
      </c>
    </row>
    <row r="4" ht="19.5" customHeight="1" spans="1:8">
      <c r="A4" s="165" t="s">
        <v>384</v>
      </c>
      <c r="B4" s="93" t="s">
        <v>190</v>
      </c>
      <c r="C4" s="94"/>
      <c r="D4" s="95"/>
      <c r="E4" s="166" t="s">
        <v>385</v>
      </c>
      <c r="F4" s="166"/>
      <c r="G4" s="166"/>
      <c r="H4" s="167"/>
    </row>
    <row r="5" ht="40.5" customHeight="1" spans="1:8">
      <c r="A5" s="168"/>
      <c r="B5" s="169" t="s">
        <v>57</v>
      </c>
      <c r="C5" s="92" t="s">
        <v>60</v>
      </c>
      <c r="D5" s="170" t="s">
        <v>386</v>
      </c>
      <c r="E5" s="171" t="s">
        <v>387</v>
      </c>
      <c r="F5" s="171" t="s">
        <v>388</v>
      </c>
      <c r="G5" s="171" t="s">
        <v>389</v>
      </c>
      <c r="H5" s="171" t="s">
        <v>390</v>
      </c>
    </row>
    <row r="6" ht="19.5" customHeight="1" spans="1:8">
      <c r="A6" s="172">
        <v>1</v>
      </c>
      <c r="B6" s="172">
        <v>2</v>
      </c>
      <c r="C6" s="172">
        <v>3</v>
      </c>
      <c r="D6" s="173">
        <v>4</v>
      </c>
      <c r="E6" s="173">
        <v>5</v>
      </c>
      <c r="F6" s="173">
        <v>6</v>
      </c>
      <c r="G6" s="173">
        <v>7</v>
      </c>
      <c r="H6" s="172">
        <v>8</v>
      </c>
    </row>
    <row r="7" ht="22.5" customHeight="1" spans="1:8">
      <c r="A7" s="174"/>
      <c r="B7" s="175"/>
      <c r="C7" s="175"/>
      <c r="D7" s="176"/>
      <c r="E7" s="175"/>
      <c r="F7" s="175"/>
      <c r="G7" s="175"/>
      <c r="H7" s="175"/>
    </row>
    <row r="8" ht="22.5" customHeight="1" spans="1:8">
      <c r="A8" s="174"/>
      <c r="B8" s="175"/>
      <c r="C8" s="175"/>
      <c r="D8" s="176"/>
      <c r="E8" s="175"/>
      <c r="F8" s="175"/>
      <c r="G8" s="175"/>
      <c r="H8" s="175"/>
    </row>
    <row r="9" ht="22.5" customHeight="1" spans="1:8">
      <c r="A9" s="21" t="s">
        <v>57</v>
      </c>
      <c r="B9" s="175"/>
      <c r="C9" s="175"/>
      <c r="D9" s="176"/>
      <c r="E9" s="175"/>
      <c r="F9" s="175"/>
      <c r="G9" s="175"/>
      <c r="H9" s="175"/>
    </row>
    <row r="11" customHeight="1" spans="1:1">
      <c r="A11" t="s">
        <v>180</v>
      </c>
    </row>
  </sheetData>
  <mergeCells count="5">
    <mergeCell ref="A2:H2"/>
    <mergeCell ref="A3:D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workbookViewId="0">
      <selection activeCell="B28" sqref="B28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9.5" customHeight="1" spans="10:10">
      <c r="J1" s="157" t="s">
        <v>391</v>
      </c>
    </row>
    <row r="2" ht="36" customHeight="1" spans="1:10">
      <c r="A2" s="85" t="s">
        <v>392</v>
      </c>
      <c r="B2" s="86"/>
      <c r="C2" s="86"/>
      <c r="D2" s="86"/>
      <c r="E2" s="86"/>
      <c r="F2" s="152"/>
      <c r="G2" s="86"/>
      <c r="H2" s="152"/>
      <c r="I2" s="152"/>
      <c r="J2" s="86"/>
    </row>
    <row r="3" ht="17.25" customHeight="1" spans="1:2">
      <c r="A3" s="153" t="str">
        <f>"单位名称："&amp;"香格里拉市国有林场"</f>
        <v>单位名称：香格里拉市国有林场</v>
      </c>
      <c r="B3" s="154"/>
    </row>
    <row r="4" ht="44.25" customHeight="1" spans="1:10">
      <c r="A4" s="144" t="s">
        <v>263</v>
      </c>
      <c r="B4" s="144" t="s">
        <v>264</v>
      </c>
      <c r="C4" s="144" t="s">
        <v>265</v>
      </c>
      <c r="D4" s="144" t="s">
        <v>266</v>
      </c>
      <c r="E4" s="144" t="s">
        <v>267</v>
      </c>
      <c r="F4" s="155" t="s">
        <v>268</v>
      </c>
      <c r="G4" s="144" t="s">
        <v>269</v>
      </c>
      <c r="H4" s="155" t="s">
        <v>270</v>
      </c>
      <c r="I4" s="155" t="s">
        <v>271</v>
      </c>
      <c r="J4" s="144" t="s">
        <v>272</v>
      </c>
    </row>
    <row r="5" ht="19.5" customHeight="1" spans="1:10">
      <c r="A5" s="144">
        <v>1</v>
      </c>
      <c r="B5" s="144">
        <v>2</v>
      </c>
      <c r="C5" s="144">
        <v>3</v>
      </c>
      <c r="D5" s="144">
        <v>4</v>
      </c>
      <c r="E5" s="144">
        <v>5</v>
      </c>
      <c r="F5" s="155">
        <v>6</v>
      </c>
      <c r="G5" s="144">
        <v>7</v>
      </c>
      <c r="H5" s="155">
        <v>8</v>
      </c>
      <c r="I5" s="155">
        <v>9</v>
      </c>
      <c r="J5" s="144">
        <v>10</v>
      </c>
    </row>
    <row r="6" ht="22.5" customHeight="1" spans="1:10">
      <c r="A6" s="71"/>
      <c r="B6" s="78"/>
      <c r="C6" s="78"/>
      <c r="D6" s="78"/>
      <c r="E6" s="46"/>
      <c r="F6" s="156"/>
      <c r="G6" s="46"/>
      <c r="H6" s="156"/>
      <c r="I6" s="156"/>
      <c r="J6" s="46"/>
    </row>
    <row r="7" ht="22.5" customHeight="1" spans="1:10">
      <c r="A7" s="71"/>
      <c r="B7" s="71"/>
      <c r="C7" s="71" t="s">
        <v>393</v>
      </c>
      <c r="D7" s="71" t="s">
        <v>393</v>
      </c>
      <c r="E7" s="71" t="s">
        <v>393</v>
      </c>
      <c r="F7" s="70" t="s">
        <v>393</v>
      </c>
      <c r="G7" s="71" t="s">
        <v>393</v>
      </c>
      <c r="H7" s="71" t="s">
        <v>393</v>
      </c>
      <c r="I7" s="71" t="s">
        <v>393</v>
      </c>
      <c r="J7" s="71" t="s">
        <v>393</v>
      </c>
    </row>
    <row r="8" ht="22.5" customHeight="1" spans="1:10">
      <c r="A8" s="71"/>
      <c r="B8" s="71"/>
      <c r="C8" s="71"/>
      <c r="D8" s="71"/>
      <c r="E8" s="71"/>
      <c r="F8" s="70"/>
      <c r="G8" s="71"/>
      <c r="H8" s="71"/>
      <c r="I8" s="71"/>
      <c r="J8" s="71"/>
    </row>
    <row r="10" customHeight="1" spans="1:1">
      <c r="A10" t="s">
        <v>180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D17" sqref="D17"/>
    </sheetView>
  </sheetViews>
  <sheetFormatPr defaultColWidth="10.7083333333333" defaultRowHeight="12" customHeight="1" outlineLevelCol="7"/>
  <cols>
    <col min="1" max="1" width="33.85" customWidth="1"/>
    <col min="2" max="2" width="21.85" customWidth="1"/>
    <col min="3" max="3" width="29" customWidth="1"/>
    <col min="4" max="4" width="27.575" customWidth="1"/>
    <col min="5" max="5" width="20.85" customWidth="1"/>
    <col min="6" max="6" width="27.575" customWidth="1"/>
    <col min="7" max="7" width="29.2833333333333" customWidth="1"/>
    <col min="8" max="8" width="22" customWidth="1"/>
  </cols>
  <sheetData>
    <row r="1" ht="14.25" customHeight="1" spans="8:8">
      <c r="H1" s="136" t="s">
        <v>394</v>
      </c>
    </row>
    <row r="2" ht="34.5" customHeight="1" spans="1:8">
      <c r="A2" s="137" t="s">
        <v>395</v>
      </c>
      <c r="B2" s="86"/>
      <c r="C2" s="86"/>
      <c r="D2" s="86"/>
      <c r="E2" s="86"/>
      <c r="F2" s="86"/>
      <c r="G2" s="86"/>
      <c r="H2" s="86"/>
    </row>
    <row r="3" ht="19.5" customHeight="1" spans="1:8">
      <c r="A3" s="138" t="s">
        <v>396</v>
      </c>
      <c r="B3" s="88"/>
      <c r="C3" s="139"/>
      <c r="H3" s="140" t="s">
        <v>173</v>
      </c>
    </row>
    <row r="4" ht="18" customHeight="1" spans="1:8">
      <c r="A4" s="92" t="s">
        <v>183</v>
      </c>
      <c r="B4" s="92" t="s">
        <v>397</v>
      </c>
      <c r="C4" s="92" t="s">
        <v>398</v>
      </c>
      <c r="D4" s="92" t="s">
        <v>399</v>
      </c>
      <c r="E4" s="92" t="s">
        <v>400</v>
      </c>
      <c r="F4" s="141" t="s">
        <v>401</v>
      </c>
      <c r="G4" s="142"/>
      <c r="H4" s="143"/>
    </row>
    <row r="5" ht="18" customHeight="1" spans="1:8">
      <c r="A5" s="99"/>
      <c r="B5" s="99"/>
      <c r="C5" s="99"/>
      <c r="D5" s="99"/>
      <c r="E5" s="99"/>
      <c r="F5" s="144" t="s">
        <v>367</v>
      </c>
      <c r="G5" s="144" t="s">
        <v>402</v>
      </c>
      <c r="H5" s="144" t="s">
        <v>403</v>
      </c>
    </row>
    <row r="6" ht="21" customHeight="1" spans="1:8">
      <c r="A6" s="144">
        <v>1</v>
      </c>
      <c r="B6" s="144">
        <v>2</v>
      </c>
      <c r="C6" s="144">
        <v>3</v>
      </c>
      <c r="D6" s="144">
        <v>4</v>
      </c>
      <c r="E6" s="144">
        <v>5</v>
      </c>
      <c r="F6" s="144">
        <v>6</v>
      </c>
      <c r="G6" s="144">
        <v>7</v>
      </c>
      <c r="H6" s="144">
        <v>8</v>
      </c>
    </row>
    <row r="7" ht="22.5" customHeight="1" spans="1:8">
      <c r="A7" s="78"/>
      <c r="B7" s="78"/>
      <c r="C7" s="78"/>
      <c r="D7" s="78"/>
      <c r="E7" s="78"/>
      <c r="F7" s="145"/>
      <c r="G7" s="146"/>
      <c r="H7" s="147"/>
    </row>
    <row r="8" ht="22.5" customHeight="1" spans="1:8">
      <c r="A8" s="148" t="s">
        <v>57</v>
      </c>
      <c r="B8" s="149"/>
      <c r="C8" s="149"/>
      <c r="D8" s="149"/>
      <c r="E8" s="150"/>
      <c r="F8" s="151"/>
      <c r="G8" s="147"/>
      <c r="H8" s="147"/>
    </row>
    <row r="10" customHeight="1" spans="1:1">
      <c r="A10" t="s">
        <v>180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2" sqref="A12"/>
    </sheetView>
  </sheetViews>
  <sheetFormatPr defaultColWidth="9" defaultRowHeight="13.5"/>
  <cols>
    <col min="1" max="1" width="16.3166666666667" customWidth="1"/>
    <col min="2" max="2" width="29.025" customWidth="1"/>
    <col min="3" max="3" width="23.8583333333333" customWidth="1"/>
    <col min="4" max="7" width="19.6083333333333" customWidth="1"/>
    <col min="8" max="8" width="15.425" customWidth="1"/>
    <col min="9" max="11" width="19.6083333333333" customWidth="1"/>
  </cols>
  <sheetData>
    <row r="1" spans="1:11">
      <c r="A1" s="108"/>
      <c r="B1" s="108"/>
      <c r="C1" s="108"/>
      <c r="D1" s="109"/>
      <c r="E1" s="109"/>
      <c r="F1" s="109"/>
      <c r="G1" s="109"/>
      <c r="H1" s="108"/>
      <c r="I1" s="108"/>
      <c r="J1" s="108"/>
      <c r="K1" s="130" t="s">
        <v>404</v>
      </c>
    </row>
    <row r="2" ht="28.5" spans="1:11">
      <c r="A2" s="110" t="s">
        <v>405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>
      <c r="A3" s="111" t="s">
        <v>396</v>
      </c>
      <c r="B3" s="112"/>
      <c r="C3" s="112"/>
      <c r="D3" s="112"/>
      <c r="E3" s="112"/>
      <c r="F3" s="112"/>
      <c r="G3" s="112"/>
      <c r="H3" s="113"/>
      <c r="I3" s="113"/>
      <c r="J3" s="113"/>
      <c r="K3" s="131" t="s">
        <v>173</v>
      </c>
    </row>
    <row r="4" ht="21.75" customHeight="1" spans="1:11">
      <c r="A4" s="114" t="s">
        <v>248</v>
      </c>
      <c r="B4" s="114" t="s">
        <v>185</v>
      </c>
      <c r="C4" s="114" t="s">
        <v>249</v>
      </c>
      <c r="D4" s="115" t="s">
        <v>186</v>
      </c>
      <c r="E4" s="115" t="s">
        <v>187</v>
      </c>
      <c r="F4" s="115" t="s">
        <v>250</v>
      </c>
      <c r="G4" s="115" t="s">
        <v>251</v>
      </c>
      <c r="H4" s="116" t="s">
        <v>57</v>
      </c>
      <c r="I4" s="132" t="s">
        <v>406</v>
      </c>
      <c r="J4" s="133"/>
      <c r="K4" s="134"/>
    </row>
    <row r="5" ht="21.75" customHeight="1" spans="1:11">
      <c r="A5" s="117"/>
      <c r="B5" s="117"/>
      <c r="C5" s="117"/>
      <c r="D5" s="118"/>
      <c r="E5" s="118"/>
      <c r="F5" s="118"/>
      <c r="G5" s="118"/>
      <c r="H5" s="119"/>
      <c r="I5" s="115" t="s">
        <v>60</v>
      </c>
      <c r="J5" s="115" t="s">
        <v>61</v>
      </c>
      <c r="K5" s="115" t="s">
        <v>62</v>
      </c>
    </row>
    <row r="6" ht="21.75" customHeight="1" spans="1:11">
      <c r="A6" s="120"/>
      <c r="B6" s="120"/>
      <c r="C6" s="120"/>
      <c r="D6" s="121"/>
      <c r="E6" s="121"/>
      <c r="F6" s="121"/>
      <c r="G6" s="121"/>
      <c r="H6" s="122"/>
      <c r="I6" s="121" t="s">
        <v>59</v>
      </c>
      <c r="J6" s="121"/>
      <c r="K6" s="121"/>
    </row>
    <row r="7" ht="15" customHeight="1" spans="1:11">
      <c r="A7" s="123">
        <v>1</v>
      </c>
      <c r="B7" s="123">
        <v>2</v>
      </c>
      <c r="C7" s="123">
        <v>3</v>
      </c>
      <c r="D7" s="123">
        <v>4</v>
      </c>
      <c r="E7" s="123">
        <v>5</v>
      </c>
      <c r="F7" s="123">
        <v>6</v>
      </c>
      <c r="G7" s="123">
        <v>7</v>
      </c>
      <c r="H7" s="123">
        <v>8</v>
      </c>
      <c r="I7" s="123">
        <v>9</v>
      </c>
      <c r="J7" s="135">
        <v>10</v>
      </c>
      <c r="K7" s="135">
        <v>11</v>
      </c>
    </row>
    <row r="8" ht="30.65" customHeight="1" spans="1:11">
      <c r="A8" s="124"/>
      <c r="B8" s="125"/>
      <c r="C8" s="124"/>
      <c r="D8" s="124"/>
      <c r="E8" s="124"/>
      <c r="F8" s="124"/>
      <c r="G8" s="124"/>
      <c r="H8" s="126"/>
      <c r="I8" s="126"/>
      <c r="J8" s="126"/>
      <c r="K8" s="126"/>
    </row>
    <row r="9" ht="30.65" customHeight="1" spans="1:11">
      <c r="A9" s="125"/>
      <c r="B9" s="125"/>
      <c r="C9" s="125"/>
      <c r="D9" s="125"/>
      <c r="E9" s="125"/>
      <c r="F9" s="125"/>
      <c r="G9" s="125"/>
      <c r="H9" s="126"/>
      <c r="I9" s="126"/>
      <c r="J9" s="126"/>
      <c r="K9" s="126"/>
    </row>
    <row r="10" ht="18.75" customHeight="1" spans="1:11">
      <c r="A10" s="127" t="s">
        <v>109</v>
      </c>
      <c r="B10" s="128"/>
      <c r="C10" s="128"/>
      <c r="D10" s="128"/>
      <c r="E10" s="128"/>
      <c r="F10" s="128"/>
      <c r="G10" s="129"/>
      <c r="H10" s="126"/>
      <c r="I10" s="126"/>
      <c r="J10" s="126"/>
      <c r="K10" s="126"/>
    </row>
    <row r="12" spans="1:1">
      <c r="A12" t="s">
        <v>180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Zeros="0" workbookViewId="0">
      <selection activeCell="A1" sqref="A1"/>
    </sheetView>
  </sheetViews>
  <sheetFormatPr defaultColWidth="10.7083333333333" defaultRowHeight="14.25" customHeight="1" outlineLevelCol="6"/>
  <cols>
    <col min="1" max="1" width="34.2833333333333" customWidth="1"/>
    <col min="2" max="2" width="27" customWidth="1"/>
    <col min="3" max="3" width="36.85" customWidth="1"/>
    <col min="4" max="4" width="23.85" customWidth="1"/>
    <col min="5" max="7" width="27.85" customWidth="1"/>
  </cols>
  <sheetData>
    <row r="1" ht="18.75" customHeight="1" spans="4:7">
      <c r="D1" s="82"/>
      <c r="E1" s="83"/>
      <c r="F1" s="83"/>
      <c r="G1" s="84" t="s">
        <v>407</v>
      </c>
    </row>
    <row r="2" ht="36.75" customHeight="1" spans="1:7">
      <c r="A2" s="85" t="s">
        <v>408</v>
      </c>
      <c r="B2" s="86"/>
      <c r="C2" s="86"/>
      <c r="D2" s="86"/>
      <c r="E2" s="86"/>
      <c r="F2" s="86"/>
      <c r="G2" s="86"/>
    </row>
    <row r="3" ht="22.5" customHeight="1" spans="1:7">
      <c r="A3" s="87" t="str">
        <f>"单位名称："&amp;"香格里拉市国有林场"</f>
        <v>单位名称：香格里拉市国有林场</v>
      </c>
      <c r="B3" s="88"/>
      <c r="C3" s="88"/>
      <c r="D3" s="88"/>
      <c r="E3" s="89"/>
      <c r="F3" s="89"/>
      <c r="G3" s="90" t="s">
        <v>173</v>
      </c>
    </row>
    <row r="4" ht="21.75" customHeight="1" spans="1:7">
      <c r="A4" s="91" t="s">
        <v>249</v>
      </c>
      <c r="B4" s="91" t="s">
        <v>248</v>
      </c>
      <c r="C4" s="91" t="s">
        <v>185</v>
      </c>
      <c r="D4" s="92" t="s">
        <v>409</v>
      </c>
      <c r="E4" s="93" t="s">
        <v>60</v>
      </c>
      <c r="F4" s="94"/>
      <c r="G4" s="95"/>
    </row>
    <row r="5" ht="21.75" customHeight="1" spans="1:7">
      <c r="A5" s="96"/>
      <c r="B5" s="96"/>
      <c r="C5" s="96"/>
      <c r="D5" s="97"/>
      <c r="E5" s="91" t="s">
        <v>410</v>
      </c>
      <c r="F5" s="91" t="s">
        <v>411</v>
      </c>
      <c r="G5" s="92" t="s">
        <v>412</v>
      </c>
    </row>
    <row r="6" ht="40.5" customHeight="1" spans="1:7">
      <c r="A6" s="98"/>
      <c r="B6" s="98"/>
      <c r="C6" s="98"/>
      <c r="D6" s="99"/>
      <c r="E6" s="98" t="s">
        <v>59</v>
      </c>
      <c r="F6" s="98"/>
      <c r="G6" s="99"/>
    </row>
    <row r="7" ht="19.5" customHeight="1" spans="1:7">
      <c r="A7" s="100">
        <v>1</v>
      </c>
      <c r="B7" s="100">
        <v>2</v>
      </c>
      <c r="C7" s="100">
        <v>3</v>
      </c>
      <c r="D7" s="100">
        <v>4</v>
      </c>
      <c r="E7" s="100">
        <v>8</v>
      </c>
      <c r="F7" s="100">
        <v>9</v>
      </c>
      <c r="G7" s="101">
        <v>10</v>
      </c>
    </row>
    <row r="8" ht="22.5" customHeight="1" spans="1:7">
      <c r="A8" s="102" t="s">
        <v>72</v>
      </c>
      <c r="B8" s="103"/>
      <c r="C8" s="103"/>
      <c r="D8" s="102"/>
      <c r="E8" s="104">
        <v>100000</v>
      </c>
      <c r="F8" s="104"/>
      <c r="G8" s="104"/>
    </row>
    <row r="9" ht="22.5" customHeight="1" spans="1:7">
      <c r="A9" s="102"/>
      <c r="B9" s="103" t="s">
        <v>413</v>
      </c>
      <c r="C9" s="103" t="s">
        <v>254</v>
      </c>
      <c r="D9" s="102" t="s">
        <v>414</v>
      </c>
      <c r="E9" s="104">
        <v>100000</v>
      </c>
      <c r="F9" s="104"/>
      <c r="G9" s="104"/>
    </row>
    <row r="10" ht="22.5" customHeight="1" spans="1:7">
      <c r="A10" s="105" t="s">
        <v>57</v>
      </c>
      <c r="B10" s="106" t="s">
        <v>393</v>
      </c>
      <c r="C10" s="106"/>
      <c r="D10" s="107"/>
      <c r="E10" s="104">
        <v>100000</v>
      </c>
      <c r="F10" s="104"/>
      <c r="G10" s="104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7"/>
  <sheetViews>
    <sheetView showZeros="0" topLeftCell="A6" workbookViewId="0">
      <selection activeCell="B21" sqref="B21"/>
    </sheetView>
  </sheetViews>
  <sheetFormatPr defaultColWidth="10" defaultRowHeight="14.25" customHeight="1"/>
  <cols>
    <col min="1" max="1" width="21.1416666666667" customWidth="1"/>
    <col min="2" max="2" width="27.2833333333333" customWidth="1"/>
    <col min="3" max="3" width="25.575" customWidth="1"/>
    <col min="4" max="4" width="18.1416666666667" customWidth="1"/>
    <col min="5" max="5" width="36.85" customWidth="1"/>
    <col min="6" max="6" width="18" customWidth="1"/>
    <col min="7" max="7" width="19.1416666666667" customWidth="1"/>
    <col min="8" max="8" width="34.575" customWidth="1"/>
    <col min="9" max="9" width="35.7083333333333" customWidth="1"/>
    <col min="10" max="10" width="27.85" customWidth="1"/>
  </cols>
  <sheetData>
    <row r="1" customHeight="1" spans="1:10">
      <c r="A1" s="33" t="s">
        <v>415</v>
      </c>
      <c r="B1" s="34"/>
      <c r="C1" s="34"/>
      <c r="D1" s="34"/>
      <c r="E1" s="34"/>
      <c r="F1" s="34"/>
      <c r="G1" s="34"/>
      <c r="H1" s="34"/>
      <c r="I1" s="34"/>
      <c r="J1" s="73"/>
    </row>
    <row r="2" ht="81" customHeight="1" spans="1:10">
      <c r="A2" s="35" t="s">
        <v>416</v>
      </c>
      <c r="B2" s="34"/>
      <c r="C2" s="34"/>
      <c r="D2" s="34"/>
      <c r="E2" s="34"/>
      <c r="F2" s="34"/>
      <c r="G2" s="34"/>
      <c r="H2" s="34"/>
      <c r="I2" s="34"/>
      <c r="J2" s="73"/>
    </row>
    <row r="3" ht="30" customHeight="1" spans="1:10">
      <c r="A3" s="36" t="s">
        <v>417</v>
      </c>
      <c r="B3" s="37" t="str">
        <f>"香格里拉市国有林场"</f>
        <v>香格里拉市国有林场</v>
      </c>
      <c r="C3" s="38"/>
      <c r="D3" s="38"/>
      <c r="E3" s="38"/>
      <c r="F3" s="38"/>
      <c r="G3" s="38"/>
      <c r="H3" s="38"/>
      <c r="I3" s="38"/>
      <c r="J3" s="74"/>
    </row>
    <row r="4" ht="32.25" customHeight="1" spans="1:10">
      <c r="A4" s="39" t="s">
        <v>418</v>
      </c>
      <c r="B4" s="40"/>
      <c r="C4" s="40"/>
      <c r="D4" s="40"/>
      <c r="E4" s="40"/>
      <c r="F4" s="40"/>
      <c r="G4" s="40"/>
      <c r="H4" s="40"/>
      <c r="I4" s="75"/>
      <c r="J4" s="36" t="s">
        <v>419</v>
      </c>
    </row>
    <row r="5" ht="99.75" customHeight="1" spans="1:10">
      <c r="A5" s="41" t="s">
        <v>420</v>
      </c>
      <c r="B5" s="42" t="s">
        <v>421</v>
      </c>
      <c r="C5" s="43"/>
      <c r="D5" s="44"/>
      <c r="E5" s="44"/>
      <c r="F5" s="44"/>
      <c r="G5" s="44"/>
      <c r="H5" s="44"/>
      <c r="I5" s="60"/>
      <c r="J5" s="76" t="s">
        <v>422</v>
      </c>
    </row>
    <row r="6" ht="99.75" customHeight="1" spans="1:10">
      <c r="A6" s="45"/>
      <c r="B6" s="42" t="s">
        <v>423</v>
      </c>
      <c r="C6" s="43"/>
      <c r="D6" s="44"/>
      <c r="E6" s="44"/>
      <c r="F6" s="44"/>
      <c r="G6" s="44"/>
      <c r="H6" s="44"/>
      <c r="I6" s="60"/>
      <c r="J6" s="76" t="s">
        <v>424</v>
      </c>
    </row>
    <row r="7" ht="75" customHeight="1" spans="1:10">
      <c r="A7" s="42" t="s">
        <v>425</v>
      </c>
      <c r="B7" s="46" t="s">
        <v>426</v>
      </c>
      <c r="C7" s="47"/>
      <c r="D7" s="48"/>
      <c r="E7" s="48"/>
      <c r="F7" s="48"/>
      <c r="G7" s="48"/>
      <c r="H7" s="48"/>
      <c r="I7" s="77"/>
      <c r="J7" s="78" t="s">
        <v>427</v>
      </c>
    </row>
    <row r="8" ht="32.25" customHeight="1" spans="1:10">
      <c r="A8" s="49" t="s">
        <v>428</v>
      </c>
      <c r="B8" s="38"/>
      <c r="C8" s="38"/>
      <c r="D8" s="38"/>
      <c r="E8" s="38"/>
      <c r="F8" s="38"/>
      <c r="G8" s="38"/>
      <c r="H8" s="38"/>
      <c r="I8" s="38"/>
      <c r="J8" s="74"/>
    </row>
    <row r="9" ht="32.25" customHeight="1" spans="1:10">
      <c r="A9" s="50" t="s">
        <v>429</v>
      </c>
      <c r="B9" s="51"/>
      <c r="C9" s="52" t="s">
        <v>430</v>
      </c>
      <c r="D9" s="53"/>
      <c r="E9" s="54"/>
      <c r="F9" s="52" t="s">
        <v>431</v>
      </c>
      <c r="G9" s="54"/>
      <c r="H9" s="39" t="s">
        <v>432</v>
      </c>
      <c r="I9" s="40"/>
      <c r="J9" s="75"/>
    </row>
    <row r="10" ht="32.25" customHeight="1" spans="1:10">
      <c r="A10" s="55"/>
      <c r="B10" s="56"/>
      <c r="C10" s="57"/>
      <c r="D10" s="58"/>
      <c r="E10" s="59"/>
      <c r="F10" s="57"/>
      <c r="G10" s="59"/>
      <c r="H10" s="42" t="s">
        <v>433</v>
      </c>
      <c r="I10" s="42" t="s">
        <v>434</v>
      </c>
      <c r="J10" s="42" t="s">
        <v>435</v>
      </c>
    </row>
    <row r="11" ht="34.5" customHeight="1" spans="1:10">
      <c r="A11" s="43"/>
      <c r="B11" s="60"/>
      <c r="C11" s="43"/>
      <c r="D11" s="44"/>
      <c r="E11" s="60"/>
      <c r="F11" s="43"/>
      <c r="G11" s="60"/>
      <c r="H11" s="61"/>
      <c r="I11" s="61"/>
      <c r="J11" s="61"/>
    </row>
    <row r="12" ht="32.25" customHeight="1" spans="1:10">
      <c r="A12" s="62" t="s">
        <v>436</v>
      </c>
      <c r="B12" s="63"/>
      <c r="C12" s="63"/>
      <c r="D12" s="63"/>
      <c r="E12" s="63"/>
      <c r="F12" s="63"/>
      <c r="G12" s="63"/>
      <c r="H12" s="63"/>
      <c r="I12" s="63"/>
      <c r="J12" s="79"/>
    </row>
    <row r="13" ht="32.25" customHeight="1" spans="1:10">
      <c r="A13" s="64" t="s">
        <v>437</v>
      </c>
      <c r="B13" s="65"/>
      <c r="C13" s="65"/>
      <c r="D13" s="65"/>
      <c r="E13" s="65"/>
      <c r="F13" s="65"/>
      <c r="G13" s="66"/>
      <c r="H13" s="67" t="s">
        <v>438</v>
      </c>
      <c r="I13" s="80" t="s">
        <v>272</v>
      </c>
      <c r="J13" s="67" t="s">
        <v>439</v>
      </c>
    </row>
    <row r="14" ht="36" customHeight="1" spans="1:10">
      <c r="A14" s="68" t="s">
        <v>265</v>
      </c>
      <c r="B14" s="68" t="s">
        <v>440</v>
      </c>
      <c r="C14" s="69" t="s">
        <v>267</v>
      </c>
      <c r="D14" s="69" t="s">
        <v>268</v>
      </c>
      <c r="E14" s="69" t="s">
        <v>269</v>
      </c>
      <c r="F14" s="69" t="s">
        <v>270</v>
      </c>
      <c r="G14" s="69" t="s">
        <v>271</v>
      </c>
      <c r="H14" s="45"/>
      <c r="I14" s="45"/>
      <c r="J14" s="45"/>
    </row>
    <row r="15" ht="32.25" customHeight="1" spans="1:10">
      <c r="A15" s="70"/>
      <c r="B15" s="70"/>
      <c r="C15" s="71"/>
      <c r="D15" s="70"/>
      <c r="E15" s="70"/>
      <c r="F15" s="70"/>
      <c r="G15" s="70"/>
      <c r="H15" s="72"/>
      <c r="I15" s="81"/>
      <c r="J15" s="72"/>
    </row>
    <row r="17" customHeight="1" spans="1:1">
      <c r="A17" t="s">
        <v>180</v>
      </c>
    </row>
  </sheetData>
  <mergeCells count="21">
    <mergeCell ref="A1:J1"/>
    <mergeCell ref="A2:J2"/>
    <mergeCell ref="B3:J3"/>
    <mergeCell ref="A4:I4"/>
    <mergeCell ref="C5:I5"/>
    <mergeCell ref="C6:I6"/>
    <mergeCell ref="C7:I7"/>
    <mergeCell ref="A8:J8"/>
    <mergeCell ref="H9:J9"/>
    <mergeCell ref="A11:B11"/>
    <mergeCell ref="C11:E11"/>
    <mergeCell ref="F11:G11"/>
    <mergeCell ref="A12:J12"/>
    <mergeCell ref="A13:G13"/>
    <mergeCell ref="A5:A6"/>
    <mergeCell ref="H13:H14"/>
    <mergeCell ref="I13:I14"/>
    <mergeCell ref="J13:J14"/>
    <mergeCell ref="F9:G10"/>
    <mergeCell ref="A9:B10"/>
    <mergeCell ref="C9:E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9"/>
  <sheetViews>
    <sheetView showZeros="0" workbookViewId="0">
      <selection activeCell="A1" sqref="A1"/>
    </sheetView>
  </sheetViews>
  <sheetFormatPr defaultColWidth="10.575" defaultRowHeight="13.5" customHeight="1"/>
  <cols>
    <col min="1" max="1" width="41" customWidth="1"/>
    <col min="2" max="2" width="15.1416666666667" customWidth="1"/>
    <col min="3" max="3" width="15" customWidth="1"/>
    <col min="4" max="4" width="21.575" customWidth="1"/>
    <col min="5" max="5" width="12" customWidth="1"/>
    <col min="6" max="6" width="11.85" customWidth="1"/>
    <col min="7" max="7" width="12.85" customWidth="1"/>
    <col min="8" max="8" width="11.9833333333333" customWidth="1"/>
    <col min="9" max="12" width="12.7083333333333" customWidth="1"/>
    <col min="14" max="15" width="12.7083333333333" customWidth="1"/>
  </cols>
  <sheetData>
    <row r="1" ht="14.25" customHeight="1" spans="1: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8" t="s">
        <v>441</v>
      </c>
    </row>
    <row r="2" ht="47.25" customHeight="1" spans="1:15">
      <c r="A2" s="8" t="s">
        <v>442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15" customHeight="1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9" t="s">
        <v>443</v>
      </c>
    </row>
    <row r="4" ht="23.25" customHeight="1" spans="1:15">
      <c r="A4" s="9" t="s">
        <v>183</v>
      </c>
      <c r="B4" s="9" t="s">
        <v>444</v>
      </c>
      <c r="C4" s="9" t="s">
        <v>445</v>
      </c>
      <c r="D4" s="9" t="s">
        <v>446</v>
      </c>
      <c r="E4" s="10" t="s">
        <v>447</v>
      </c>
      <c r="F4" s="11"/>
      <c r="G4" s="11"/>
      <c r="H4" s="12" t="s">
        <v>448</v>
      </c>
      <c r="I4" s="10" t="s">
        <v>449</v>
      </c>
      <c r="J4" s="11"/>
      <c r="K4" s="11"/>
      <c r="L4" s="12"/>
      <c r="M4" s="9" t="s">
        <v>450</v>
      </c>
      <c r="N4" s="10" t="s">
        <v>451</v>
      </c>
      <c r="O4" s="12"/>
    </row>
    <row r="5" ht="23.25" customHeight="1" spans="1:15">
      <c r="A5" s="13"/>
      <c r="B5" s="13"/>
      <c r="C5" s="13"/>
      <c r="D5" s="13"/>
      <c r="E5" s="14" t="s">
        <v>452</v>
      </c>
      <c r="F5" s="15"/>
      <c r="G5" s="16"/>
      <c r="H5" s="17" t="s">
        <v>453</v>
      </c>
      <c r="I5" s="9" t="s">
        <v>57</v>
      </c>
      <c r="J5" s="9" t="s">
        <v>454</v>
      </c>
      <c r="K5" s="10" t="s">
        <v>455</v>
      </c>
      <c r="L5" s="12"/>
      <c r="M5" s="13"/>
      <c r="N5" s="13" t="s">
        <v>456</v>
      </c>
      <c r="O5" s="13" t="s">
        <v>457</v>
      </c>
    </row>
    <row r="6" ht="23.25" customHeight="1" spans="1:15">
      <c r="A6" s="18"/>
      <c r="B6" s="18"/>
      <c r="C6" s="18"/>
      <c r="D6" s="18"/>
      <c r="E6" s="18" t="s">
        <v>59</v>
      </c>
      <c r="F6" s="18" t="s">
        <v>458</v>
      </c>
      <c r="G6" s="18" t="s">
        <v>459</v>
      </c>
      <c r="H6" s="19" t="s">
        <v>460</v>
      </c>
      <c r="I6" s="18" t="s">
        <v>57</v>
      </c>
      <c r="J6" s="18" t="s">
        <v>454</v>
      </c>
      <c r="K6" s="30" t="s">
        <v>455</v>
      </c>
      <c r="L6" s="30" t="s">
        <v>461</v>
      </c>
      <c r="M6" s="18"/>
      <c r="N6" s="18" t="s">
        <v>456</v>
      </c>
      <c r="O6" s="18" t="s">
        <v>457</v>
      </c>
    </row>
    <row r="7" ht="17.25" customHeight="1" spans="1:15">
      <c r="A7" s="20" t="s">
        <v>462</v>
      </c>
      <c r="B7" s="21" t="s">
        <v>462</v>
      </c>
      <c r="C7" s="22" t="s">
        <v>462</v>
      </c>
      <c r="D7" s="22">
        <v>1</v>
      </c>
      <c r="E7" s="23">
        <v>2</v>
      </c>
      <c r="F7" s="23">
        <v>3</v>
      </c>
      <c r="G7" s="23">
        <v>4</v>
      </c>
      <c r="H7" s="23">
        <v>5</v>
      </c>
      <c r="I7" s="21">
        <v>6</v>
      </c>
      <c r="J7" s="21">
        <v>7</v>
      </c>
      <c r="K7" s="21">
        <v>8</v>
      </c>
      <c r="L7" s="21">
        <v>9</v>
      </c>
      <c r="M7" s="23">
        <v>10</v>
      </c>
      <c r="N7" s="23">
        <v>11</v>
      </c>
      <c r="O7" s="23">
        <v>12</v>
      </c>
    </row>
    <row r="8" ht="22.5" customHeight="1" spans="1:15">
      <c r="A8" s="20" t="s">
        <v>57</v>
      </c>
      <c r="B8" s="20"/>
      <c r="C8" s="20"/>
      <c r="D8" s="24">
        <v>27</v>
      </c>
      <c r="E8" s="24"/>
      <c r="F8" s="24"/>
      <c r="G8" s="24"/>
      <c r="H8" s="5"/>
      <c r="I8" s="31">
        <v>101</v>
      </c>
      <c r="J8" s="31"/>
      <c r="K8" s="31">
        <v>101</v>
      </c>
      <c r="L8" s="31"/>
      <c r="M8" s="23"/>
      <c r="N8" s="24"/>
      <c r="O8" s="24"/>
    </row>
    <row r="9" ht="22.5" customHeight="1" spans="1:15">
      <c r="A9" s="25" t="s">
        <v>72</v>
      </c>
      <c r="B9" s="26" t="s">
        <v>463</v>
      </c>
      <c r="C9" s="26" t="s">
        <v>464</v>
      </c>
      <c r="D9" s="27">
        <v>27</v>
      </c>
      <c r="E9" s="27"/>
      <c r="F9" s="27"/>
      <c r="G9" s="27"/>
      <c r="H9" s="23"/>
      <c r="I9" s="32">
        <v>101</v>
      </c>
      <c r="J9" s="32"/>
      <c r="K9" s="32">
        <v>101</v>
      </c>
      <c r="L9" s="32"/>
      <c r="M9" s="23"/>
      <c r="N9" s="27"/>
      <c r="O9" s="27"/>
    </row>
  </sheetData>
  <mergeCells count="17">
    <mergeCell ref="A2:O2"/>
    <mergeCell ref="E4:H4"/>
    <mergeCell ref="I4:L4"/>
    <mergeCell ref="N4:O4"/>
    <mergeCell ref="E5:G5"/>
    <mergeCell ref="K5:L5"/>
    <mergeCell ref="A8:C8"/>
    <mergeCell ref="A4:A6"/>
    <mergeCell ref="B4:B6"/>
    <mergeCell ref="C4:C6"/>
    <mergeCell ref="D4:D6"/>
    <mergeCell ref="H5:H6"/>
    <mergeCell ref="I5:I6"/>
    <mergeCell ref="J5:J6"/>
    <mergeCell ref="M4:M6"/>
    <mergeCell ref="N5:N6"/>
    <mergeCell ref="O5:O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24.7083333333333" customWidth="1"/>
    <col min="2" max="2" width="41.1416666666667" customWidth="1"/>
    <col min="3" max="8" width="23.85" customWidth="1"/>
    <col min="9" max="11" width="24" customWidth="1"/>
    <col min="12" max="12" width="23.85" customWidth="1"/>
    <col min="13" max="13" width="24" customWidth="1"/>
    <col min="14" max="19" width="23.85" customWidth="1"/>
  </cols>
  <sheetData>
    <row r="1" ht="19.5" customHeight="1" spans="10:19">
      <c r="J1" s="306"/>
      <c r="O1" s="178"/>
      <c r="P1" s="178"/>
      <c r="Q1" s="178"/>
      <c r="R1" s="178"/>
      <c r="S1" s="157" t="s">
        <v>53</v>
      </c>
    </row>
    <row r="2" ht="57.75" customHeight="1" spans="1:19">
      <c r="A2" s="257" t="s">
        <v>54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29"/>
      <c r="P2" s="329"/>
      <c r="Q2" s="329"/>
      <c r="R2" s="329"/>
      <c r="S2" s="329"/>
    </row>
    <row r="3" ht="21" customHeight="1" spans="1:19">
      <c r="A3" s="138" t="str">
        <f>"单位名称："&amp;"香格里拉市国有林场"</f>
        <v>单位名称：香格里拉市国有林场</v>
      </c>
      <c r="B3" s="89"/>
      <c r="C3" s="89"/>
      <c r="D3" s="89"/>
      <c r="E3" s="89"/>
      <c r="F3" s="89"/>
      <c r="G3" s="89"/>
      <c r="H3" s="89"/>
      <c r="I3" s="89"/>
      <c r="J3" s="180"/>
      <c r="K3" s="89"/>
      <c r="L3" s="89"/>
      <c r="M3" s="89"/>
      <c r="N3" s="89"/>
      <c r="O3" s="180"/>
      <c r="P3" s="180"/>
      <c r="Q3" s="180"/>
      <c r="R3" s="180"/>
      <c r="S3" s="199" t="s">
        <v>2</v>
      </c>
    </row>
    <row r="4" ht="18.75" customHeight="1" spans="1:19">
      <c r="A4" s="313" t="s">
        <v>55</v>
      </c>
      <c r="B4" s="314" t="s">
        <v>56</v>
      </c>
      <c r="C4" s="314" t="s">
        <v>57</v>
      </c>
      <c r="D4" s="315" t="s">
        <v>58</v>
      </c>
      <c r="E4" s="316"/>
      <c r="F4" s="316"/>
      <c r="G4" s="316"/>
      <c r="H4" s="316"/>
      <c r="I4" s="316"/>
      <c r="J4" s="330"/>
      <c r="K4" s="316"/>
      <c r="L4" s="316"/>
      <c r="M4" s="316"/>
      <c r="N4" s="310"/>
      <c r="O4" s="315" t="s">
        <v>46</v>
      </c>
      <c r="P4" s="315"/>
      <c r="Q4" s="315"/>
      <c r="R4" s="315"/>
      <c r="S4" s="334"/>
    </row>
    <row r="5" ht="19.5" customHeight="1" spans="1:19">
      <c r="A5" s="317"/>
      <c r="B5" s="318"/>
      <c r="C5" s="318"/>
      <c r="D5" s="319" t="s">
        <v>59</v>
      </c>
      <c r="E5" s="319" t="s">
        <v>60</v>
      </c>
      <c r="F5" s="319" t="s">
        <v>61</v>
      </c>
      <c r="G5" s="319" t="s">
        <v>62</v>
      </c>
      <c r="H5" s="319" t="s">
        <v>63</v>
      </c>
      <c r="I5" s="331" t="s">
        <v>64</v>
      </c>
      <c r="J5" s="331"/>
      <c r="K5" s="331"/>
      <c r="L5" s="331"/>
      <c r="M5" s="331"/>
      <c r="N5" s="322"/>
      <c r="O5" s="319" t="s">
        <v>59</v>
      </c>
      <c r="P5" s="319" t="s">
        <v>60</v>
      </c>
      <c r="Q5" s="319" t="s">
        <v>61</v>
      </c>
      <c r="R5" s="319" t="s">
        <v>62</v>
      </c>
      <c r="S5" s="319" t="s">
        <v>65</v>
      </c>
    </row>
    <row r="6" ht="28.5" customHeight="1" spans="1:19">
      <c r="A6" s="320"/>
      <c r="B6" s="321"/>
      <c r="C6" s="321"/>
      <c r="D6" s="322"/>
      <c r="E6" s="322"/>
      <c r="F6" s="322"/>
      <c r="G6" s="322"/>
      <c r="H6" s="322"/>
      <c r="I6" s="321" t="s">
        <v>59</v>
      </c>
      <c r="J6" s="321" t="s">
        <v>66</v>
      </c>
      <c r="K6" s="321" t="s">
        <v>67</v>
      </c>
      <c r="L6" s="321" t="s">
        <v>68</v>
      </c>
      <c r="M6" s="321" t="s">
        <v>69</v>
      </c>
      <c r="N6" s="321" t="s">
        <v>70</v>
      </c>
      <c r="O6" s="332"/>
      <c r="P6" s="332"/>
      <c r="Q6" s="332"/>
      <c r="R6" s="332"/>
      <c r="S6" s="322"/>
    </row>
    <row r="7" ht="20.25" customHeight="1" spans="1:19">
      <c r="A7" s="323">
        <v>1</v>
      </c>
      <c r="B7" s="323">
        <v>2</v>
      </c>
      <c r="C7" s="323">
        <v>3</v>
      </c>
      <c r="D7" s="323">
        <v>4</v>
      </c>
      <c r="E7" s="323">
        <v>5</v>
      </c>
      <c r="F7" s="323">
        <v>6</v>
      </c>
      <c r="G7" s="323">
        <v>7</v>
      </c>
      <c r="H7" s="323">
        <v>8</v>
      </c>
      <c r="I7" s="323">
        <v>9</v>
      </c>
      <c r="J7" s="323">
        <v>10</v>
      </c>
      <c r="K7" s="323">
        <v>11</v>
      </c>
      <c r="L7" s="323">
        <v>12</v>
      </c>
      <c r="M7" s="323">
        <v>13</v>
      </c>
      <c r="N7" s="323">
        <v>14</v>
      </c>
      <c r="O7" s="323">
        <v>15</v>
      </c>
      <c r="P7" s="323">
        <v>16</v>
      </c>
      <c r="Q7" s="323">
        <v>17</v>
      </c>
      <c r="R7" s="323">
        <v>18</v>
      </c>
      <c r="S7" s="323">
        <v>19</v>
      </c>
    </row>
    <row r="8" ht="22.5" customHeight="1" spans="1:19">
      <c r="A8" s="324" t="s">
        <v>71</v>
      </c>
      <c r="B8" s="325" t="s">
        <v>72</v>
      </c>
      <c r="C8" s="326">
        <v>8455680.84</v>
      </c>
      <c r="D8" s="326">
        <v>8455680.84</v>
      </c>
      <c r="E8" s="327">
        <v>8455680.84</v>
      </c>
      <c r="F8" s="327"/>
      <c r="G8" s="327"/>
      <c r="H8" s="327"/>
      <c r="I8" s="327"/>
      <c r="J8" s="327"/>
      <c r="K8" s="327"/>
      <c r="L8" s="327"/>
      <c r="M8" s="327"/>
      <c r="N8" s="327"/>
      <c r="O8" s="333"/>
      <c r="P8" s="333"/>
      <c r="Q8" s="333"/>
      <c r="R8" s="333"/>
      <c r="S8" s="333"/>
    </row>
    <row r="9" ht="22.5" customHeight="1" spans="1:19">
      <c r="A9" s="45" t="s">
        <v>57</v>
      </c>
      <c r="B9" s="328"/>
      <c r="C9" s="327">
        <v>8455680.84</v>
      </c>
      <c r="D9" s="327">
        <v>8455680.84</v>
      </c>
      <c r="E9" s="327">
        <v>8455680.84</v>
      </c>
      <c r="F9" s="327"/>
      <c r="G9" s="327"/>
      <c r="H9" s="327"/>
      <c r="I9" s="327"/>
      <c r="J9" s="327"/>
      <c r="K9" s="327"/>
      <c r="L9" s="327"/>
      <c r="M9" s="327"/>
      <c r="N9" s="327"/>
      <c r="O9" s="333"/>
      <c r="P9" s="333"/>
      <c r="Q9" s="333"/>
      <c r="R9" s="333"/>
      <c r="S9" s="333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3"/>
  <sheetViews>
    <sheetView showZeros="0" workbookViewId="0">
      <selection activeCell="C28" sqref="C28"/>
    </sheetView>
  </sheetViews>
  <sheetFormatPr defaultColWidth="10" defaultRowHeight="15" customHeight="1" outlineLevelRow="2" outlineLevelCol="2"/>
  <cols>
    <col min="2" max="2" width="49.2833333333333" customWidth="1"/>
    <col min="3" max="3" width="55.2833333333333" customWidth="1"/>
  </cols>
  <sheetData>
    <row r="1" ht="51" customHeight="1" spans="1:3">
      <c r="A1" s="1" t="s">
        <v>465</v>
      </c>
      <c r="B1" s="2"/>
      <c r="C1" s="2"/>
    </row>
    <row r="2" ht="24" customHeight="1" spans="1:3">
      <c r="A2" s="3" t="s">
        <v>466</v>
      </c>
      <c r="B2" s="4" t="s">
        <v>183</v>
      </c>
      <c r="C2" s="4" t="s">
        <v>185</v>
      </c>
    </row>
    <row r="3" ht="22.5" customHeight="1" spans="1:3">
      <c r="A3" s="5">
        <f>ROW()-2</f>
        <v>1</v>
      </c>
      <c r="B3" s="6" t="s">
        <v>72</v>
      </c>
      <c r="C3" s="6" t="s">
        <v>254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6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7083333333333" customWidth="1"/>
    <col min="2" max="2" width="44" customWidth="1"/>
    <col min="3" max="6" width="22.2833333333333" customWidth="1"/>
    <col min="7" max="8" width="22.1416666666667" customWidth="1"/>
    <col min="9" max="9" width="22" customWidth="1"/>
    <col min="10" max="11" width="22.1416666666667" customWidth="1"/>
    <col min="12" max="14" width="22" customWidth="1"/>
    <col min="15" max="15" width="22.1416666666667" customWidth="1"/>
  </cols>
  <sheetData>
    <row r="1" ht="19.5" customHeight="1" spans="4:15">
      <c r="D1" s="306"/>
      <c r="H1" s="306"/>
      <c r="J1" s="306"/>
      <c r="O1" s="136" t="s">
        <v>73</v>
      </c>
    </row>
    <row r="2" ht="42" customHeight="1" spans="1:15">
      <c r="A2" s="85" t="s">
        <v>74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ht="24" customHeight="1" spans="1:15">
      <c r="A3" s="308" t="str">
        <f>"单位名称："&amp;"香格里拉市国有林场"</f>
        <v>单位名称：香格里拉市国有林场</v>
      </c>
      <c r="B3" s="309"/>
      <c r="C3" s="177"/>
      <c r="D3" s="83"/>
      <c r="E3" s="177"/>
      <c r="F3" s="177"/>
      <c r="G3" s="177"/>
      <c r="H3" s="83"/>
      <c r="I3" s="177"/>
      <c r="J3" s="83"/>
      <c r="K3" s="177"/>
      <c r="L3" s="177"/>
      <c r="M3" s="311"/>
      <c r="N3" s="311"/>
      <c r="O3" s="215" t="s">
        <v>2</v>
      </c>
    </row>
    <row r="4" ht="19.5" customHeight="1" spans="1:15">
      <c r="A4" s="91" t="s">
        <v>75</v>
      </c>
      <c r="B4" s="91" t="s">
        <v>76</v>
      </c>
      <c r="C4" s="91" t="s">
        <v>57</v>
      </c>
      <c r="D4" s="93" t="s">
        <v>60</v>
      </c>
      <c r="E4" s="166" t="s">
        <v>77</v>
      </c>
      <c r="F4" s="167" t="s">
        <v>78</v>
      </c>
      <c r="G4" s="91" t="s">
        <v>61</v>
      </c>
      <c r="H4" s="91" t="s">
        <v>62</v>
      </c>
      <c r="I4" s="91" t="s">
        <v>79</v>
      </c>
      <c r="J4" s="93" t="s">
        <v>80</v>
      </c>
      <c r="K4" s="94"/>
      <c r="L4" s="94"/>
      <c r="M4" s="94"/>
      <c r="N4" s="94"/>
      <c r="O4" s="95"/>
    </row>
    <row r="5" ht="33.75" customHeight="1" spans="1:15">
      <c r="A5" s="99"/>
      <c r="B5" s="99"/>
      <c r="C5" s="99"/>
      <c r="D5" s="286" t="s">
        <v>59</v>
      </c>
      <c r="E5" s="205" t="s">
        <v>77</v>
      </c>
      <c r="F5" s="205" t="s">
        <v>78</v>
      </c>
      <c r="G5" s="99"/>
      <c r="H5" s="99"/>
      <c r="I5" s="99"/>
      <c r="J5" s="286" t="s">
        <v>59</v>
      </c>
      <c r="K5" s="144" t="s">
        <v>81</v>
      </c>
      <c r="L5" s="144" t="s">
        <v>82</v>
      </c>
      <c r="M5" s="144" t="s">
        <v>83</v>
      </c>
      <c r="N5" s="144" t="s">
        <v>84</v>
      </c>
      <c r="O5" s="144" t="s">
        <v>85</v>
      </c>
    </row>
    <row r="6" ht="20.25" customHeight="1" spans="1:15">
      <c r="A6" s="237">
        <v>1</v>
      </c>
      <c r="B6" s="237">
        <v>2</v>
      </c>
      <c r="C6" s="286">
        <v>3</v>
      </c>
      <c r="D6" s="286">
        <v>4</v>
      </c>
      <c r="E6" s="286">
        <v>5</v>
      </c>
      <c r="F6" s="286">
        <v>6</v>
      </c>
      <c r="G6" s="286">
        <v>7</v>
      </c>
      <c r="H6" s="286">
        <v>8</v>
      </c>
      <c r="I6" s="286">
        <v>9</v>
      </c>
      <c r="J6" s="286">
        <v>10</v>
      </c>
      <c r="K6" s="286">
        <v>11</v>
      </c>
      <c r="L6" s="286">
        <v>12</v>
      </c>
      <c r="M6" s="286">
        <v>13</v>
      </c>
      <c r="N6" s="286">
        <v>14</v>
      </c>
      <c r="O6" s="286">
        <v>15</v>
      </c>
    </row>
    <row r="7" ht="22.5" customHeight="1" spans="1:15">
      <c r="A7" s="296" t="s">
        <v>86</v>
      </c>
      <c r="B7" s="296" t="s">
        <v>87</v>
      </c>
      <c r="C7" s="61">
        <v>811678.43</v>
      </c>
      <c r="D7" s="61">
        <v>811678.43</v>
      </c>
      <c r="E7" s="61">
        <v>811678.43</v>
      </c>
      <c r="F7" s="61"/>
      <c r="G7" s="61"/>
      <c r="H7" s="61"/>
      <c r="I7" s="61"/>
      <c r="J7" s="61"/>
      <c r="K7" s="61"/>
      <c r="L7" s="61"/>
      <c r="M7" s="61"/>
      <c r="N7" s="61"/>
      <c r="O7" s="61"/>
    </row>
    <row r="8" ht="22.5" customHeight="1" spans="1:15">
      <c r="A8" s="296" t="s">
        <v>88</v>
      </c>
      <c r="B8" s="296" t="str">
        <f>"  "&amp;"行政事业单位养老支出"</f>
        <v>  行政事业单位养老支出</v>
      </c>
      <c r="C8" s="61">
        <v>800206.43</v>
      </c>
      <c r="D8" s="61">
        <v>800206.43</v>
      </c>
      <c r="E8" s="61">
        <v>800206.43</v>
      </c>
      <c r="F8" s="61"/>
      <c r="G8" s="61"/>
      <c r="H8" s="61"/>
      <c r="I8" s="61"/>
      <c r="J8" s="61"/>
      <c r="K8" s="61"/>
      <c r="L8" s="61"/>
      <c r="M8" s="61"/>
      <c r="N8" s="61"/>
      <c r="O8" s="61"/>
    </row>
    <row r="9" ht="22.5" customHeight="1" spans="1:15">
      <c r="A9" s="296" t="s">
        <v>89</v>
      </c>
      <c r="B9" s="296" t="str">
        <f>"    "&amp;"机关事业单位基本养老保险缴费支出"</f>
        <v>    机关事业单位基本养老保险缴费支出</v>
      </c>
      <c r="C9" s="61">
        <v>769906.43</v>
      </c>
      <c r="D9" s="61">
        <v>769906.43</v>
      </c>
      <c r="E9" s="61">
        <v>769906.43</v>
      </c>
      <c r="F9" s="61"/>
      <c r="G9" s="61"/>
      <c r="H9" s="61"/>
      <c r="I9" s="61"/>
      <c r="J9" s="61"/>
      <c r="K9" s="61"/>
      <c r="L9" s="61"/>
      <c r="M9" s="61"/>
      <c r="N9" s="61"/>
      <c r="O9" s="61"/>
    </row>
    <row r="10" ht="22.5" customHeight="1" spans="1:15">
      <c r="A10" s="296" t="s">
        <v>90</v>
      </c>
      <c r="B10" s="296" t="str">
        <f>"    "&amp;"机关事业单位职业年金缴费支出"</f>
        <v>    机关事业单位职业年金缴费支出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ht="22.5" customHeight="1" spans="1:15">
      <c r="A11" s="296" t="s">
        <v>91</v>
      </c>
      <c r="B11" s="296" t="str">
        <f>"    "&amp;"其他行政事业单位养老支出"</f>
        <v>    其他行政事业单位养老支出</v>
      </c>
      <c r="C11" s="61">
        <v>30300</v>
      </c>
      <c r="D11" s="61">
        <v>30300</v>
      </c>
      <c r="E11" s="61">
        <v>30300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ht="22.5" customHeight="1" spans="1:15">
      <c r="A12" s="296" t="s">
        <v>92</v>
      </c>
      <c r="B12" s="296" t="str">
        <f>"  "&amp;"抚恤"</f>
        <v>  抚恤</v>
      </c>
      <c r="C12" s="61">
        <v>11472</v>
      </c>
      <c r="D12" s="61">
        <v>11472</v>
      </c>
      <c r="E12" s="61">
        <v>11472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ht="22.5" customHeight="1" spans="1:15">
      <c r="A13" s="296" t="s">
        <v>93</v>
      </c>
      <c r="B13" s="296" t="str">
        <f>"    "&amp;"死亡抚恤"</f>
        <v>    死亡抚恤</v>
      </c>
      <c r="C13" s="61">
        <v>11472</v>
      </c>
      <c r="D13" s="61">
        <v>11472</v>
      </c>
      <c r="E13" s="61">
        <v>11472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ht="22.5" customHeight="1" spans="1:15">
      <c r="A14" s="296" t="s">
        <v>94</v>
      </c>
      <c r="B14" s="296" t="s">
        <v>95</v>
      </c>
      <c r="C14" s="61">
        <v>1068675.92</v>
      </c>
      <c r="D14" s="61">
        <v>1068675.92</v>
      </c>
      <c r="E14" s="61">
        <v>1068675.92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ht="22.5" customHeight="1" spans="1:15">
      <c r="A15" s="296" t="s">
        <v>96</v>
      </c>
      <c r="B15" s="296" t="str">
        <f>"  "&amp;"行政事业单位医疗"</f>
        <v>  行政事业单位医疗</v>
      </c>
      <c r="C15" s="61">
        <v>1068675.92</v>
      </c>
      <c r="D15" s="61">
        <v>1068675.92</v>
      </c>
      <c r="E15" s="61">
        <v>1068675.92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ht="22.5" customHeight="1" spans="1:15">
      <c r="A16" s="296" t="s">
        <v>97</v>
      </c>
      <c r="B16" s="296" t="str">
        <f>"    "&amp;"行政单位医疗"</f>
        <v>    行政单位医疗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ht="22.5" customHeight="1" spans="1:15">
      <c r="A17" s="296" t="s">
        <v>98</v>
      </c>
      <c r="B17" s="296" t="str">
        <f>"    "&amp;"事业单位医疗"</f>
        <v>    事业单位医疗</v>
      </c>
      <c r="C17" s="61">
        <v>353142.99</v>
      </c>
      <c r="D17" s="61">
        <v>353142.99</v>
      </c>
      <c r="E17" s="61">
        <v>353142.99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ht="22.5" customHeight="1" spans="1:15">
      <c r="A18" s="296" t="s">
        <v>99</v>
      </c>
      <c r="B18" s="296" t="str">
        <f>"    "&amp;"公务员医疗补助"</f>
        <v>    公务员医疗补助</v>
      </c>
      <c r="C18" s="61">
        <v>698457.1</v>
      </c>
      <c r="D18" s="61">
        <v>698457.1</v>
      </c>
      <c r="E18" s="61">
        <v>698457.1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ht="22.5" customHeight="1" spans="1:15">
      <c r="A19" s="296" t="s">
        <v>100</v>
      </c>
      <c r="B19" s="296" t="str">
        <f>"    "&amp;"其他行政事业单位医疗支出"</f>
        <v>    其他行政事业单位医疗支出</v>
      </c>
      <c r="C19" s="61">
        <v>17075.83</v>
      </c>
      <c r="D19" s="61">
        <v>17075.83</v>
      </c>
      <c r="E19" s="61">
        <v>17075.83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ht="22.5" customHeight="1" spans="1:15">
      <c r="A20" s="296" t="s">
        <v>101</v>
      </c>
      <c r="B20" s="296" t="s">
        <v>102</v>
      </c>
      <c r="C20" s="61">
        <v>5962256.67</v>
      </c>
      <c r="D20" s="61">
        <v>5962256.67</v>
      </c>
      <c r="E20" s="61">
        <v>5862256.67</v>
      </c>
      <c r="F20" s="61">
        <v>100000</v>
      </c>
      <c r="G20" s="61"/>
      <c r="H20" s="61"/>
      <c r="I20" s="61"/>
      <c r="J20" s="61"/>
      <c r="K20" s="61"/>
      <c r="L20" s="61"/>
      <c r="M20" s="61"/>
      <c r="N20" s="61"/>
      <c r="O20" s="61"/>
    </row>
    <row r="21" ht="22.5" customHeight="1" spans="1:15">
      <c r="A21" s="296" t="s">
        <v>103</v>
      </c>
      <c r="B21" s="296" t="str">
        <f>"  "&amp;"林业和草原"</f>
        <v>  林业和草原</v>
      </c>
      <c r="C21" s="61">
        <v>5962256.67</v>
      </c>
      <c r="D21" s="61">
        <v>5962256.67</v>
      </c>
      <c r="E21" s="61">
        <v>5862256.67</v>
      </c>
      <c r="F21" s="61">
        <v>100000</v>
      </c>
      <c r="G21" s="61"/>
      <c r="H21" s="61"/>
      <c r="I21" s="61"/>
      <c r="J21" s="61"/>
      <c r="K21" s="61"/>
      <c r="L21" s="61"/>
      <c r="M21" s="61"/>
      <c r="N21" s="61"/>
      <c r="O21" s="61"/>
    </row>
    <row r="22" ht="22.5" customHeight="1" spans="1:15">
      <c r="A22" s="296" t="s">
        <v>104</v>
      </c>
      <c r="B22" s="296" t="str">
        <f>"    "&amp;"事业机构"</f>
        <v>    事业机构</v>
      </c>
      <c r="C22" s="61">
        <v>5962256.67</v>
      </c>
      <c r="D22" s="61">
        <v>5962256.67</v>
      </c>
      <c r="E22" s="61">
        <v>5862256.67</v>
      </c>
      <c r="F22" s="61">
        <v>100000</v>
      </c>
      <c r="G22" s="61"/>
      <c r="H22" s="61"/>
      <c r="I22" s="61"/>
      <c r="J22" s="61"/>
      <c r="K22" s="61"/>
      <c r="L22" s="61"/>
      <c r="M22" s="61"/>
      <c r="N22" s="61"/>
      <c r="O22" s="61"/>
    </row>
    <row r="23" ht="22.5" customHeight="1" spans="1:15">
      <c r="A23" s="296" t="s">
        <v>105</v>
      </c>
      <c r="B23" s="296" t="s">
        <v>106</v>
      </c>
      <c r="C23" s="61">
        <v>613069.82</v>
      </c>
      <c r="D23" s="61">
        <v>613069.82</v>
      </c>
      <c r="E23" s="61">
        <v>613069.82</v>
      </c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ht="22.5" customHeight="1" spans="1:15">
      <c r="A24" s="296" t="s">
        <v>107</v>
      </c>
      <c r="B24" s="296" t="str">
        <f>"  "&amp;"住房改革支出"</f>
        <v>  住房改革支出</v>
      </c>
      <c r="C24" s="61">
        <v>613069.82</v>
      </c>
      <c r="D24" s="61">
        <v>613069.82</v>
      </c>
      <c r="E24" s="61">
        <v>613069.82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ht="22.5" customHeight="1" spans="1:15">
      <c r="A25" s="296" t="s">
        <v>108</v>
      </c>
      <c r="B25" s="296" t="str">
        <f>"    "&amp;"住房公积金"</f>
        <v>    住房公积金</v>
      </c>
      <c r="C25" s="61">
        <v>613069.82</v>
      </c>
      <c r="D25" s="61">
        <v>613069.82</v>
      </c>
      <c r="E25" s="61">
        <v>613069.82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ht="22.5" customHeight="1" spans="1:15">
      <c r="A26" s="247" t="s">
        <v>109</v>
      </c>
      <c r="B26" s="310" t="s">
        <v>109</v>
      </c>
      <c r="C26" s="206">
        <v>8455680.84</v>
      </c>
      <c r="D26" s="61">
        <v>8455680.84</v>
      </c>
      <c r="E26" s="206">
        <v>8355680.84</v>
      </c>
      <c r="F26" s="206">
        <v>100000</v>
      </c>
      <c r="G26" s="206"/>
      <c r="H26" s="61"/>
      <c r="I26" s="206"/>
      <c r="J26" s="61"/>
      <c r="K26" s="206"/>
      <c r="L26" s="206"/>
      <c r="M26" s="206"/>
      <c r="N26" s="206"/>
      <c r="O26" s="206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topLeftCell="A12" workbookViewId="0">
      <selection activeCell="A1" sqref="A1"/>
    </sheetView>
  </sheetViews>
  <sheetFormatPr defaultColWidth="10.7083333333333" defaultRowHeight="14.25" customHeight="1" outlineLevelCol="3"/>
  <cols>
    <col min="1" max="1" width="45.85" customWidth="1"/>
    <col min="2" max="2" width="36" customWidth="1"/>
    <col min="3" max="3" width="41.85" customWidth="1"/>
    <col min="4" max="4" width="34.85" customWidth="1"/>
  </cols>
  <sheetData>
    <row r="1" ht="19.5" customHeight="1" spans="4:4">
      <c r="D1" s="136" t="s">
        <v>110</v>
      </c>
    </row>
    <row r="2" ht="36" customHeight="1" spans="1:4">
      <c r="A2" s="85" t="s">
        <v>111</v>
      </c>
      <c r="B2" s="294"/>
      <c r="C2" s="294"/>
      <c r="D2" s="294"/>
    </row>
    <row r="3" ht="24" customHeight="1" spans="1:4">
      <c r="A3" s="87" t="str">
        <f>"单位名称："&amp;"香格里拉市国有林场"</f>
        <v>单位名称：香格里拉市国有林场</v>
      </c>
      <c r="B3" s="295"/>
      <c r="C3" s="295"/>
      <c r="D3" s="215" t="s">
        <v>2</v>
      </c>
    </row>
    <row r="4" ht="19.5" customHeight="1" spans="1:4">
      <c r="A4" s="93" t="s">
        <v>3</v>
      </c>
      <c r="B4" s="95"/>
      <c r="C4" s="93" t="s">
        <v>4</v>
      </c>
      <c r="D4" s="95"/>
    </row>
    <row r="5" ht="21.75" customHeight="1" spans="1:4">
      <c r="A5" s="165" t="s">
        <v>5</v>
      </c>
      <c r="B5" s="223" t="s">
        <v>6</v>
      </c>
      <c r="C5" s="165" t="s">
        <v>112</v>
      </c>
      <c r="D5" s="223" t="s">
        <v>6</v>
      </c>
    </row>
    <row r="6" ht="17.25" customHeight="1" spans="1:4">
      <c r="A6" s="168"/>
      <c r="B6" s="99"/>
      <c r="C6" s="168"/>
      <c r="D6" s="99"/>
    </row>
    <row r="7" ht="22.5" customHeight="1" spans="1:4">
      <c r="A7" s="296" t="s">
        <v>113</v>
      </c>
      <c r="B7" s="297">
        <v>8455680.84</v>
      </c>
      <c r="C7" s="298" t="s">
        <v>114</v>
      </c>
      <c r="D7" s="206">
        <v>8455680.84</v>
      </c>
    </row>
    <row r="8" ht="22.5" customHeight="1" spans="1:4">
      <c r="A8" s="299" t="s">
        <v>115</v>
      </c>
      <c r="B8" s="297">
        <v>8455680.84</v>
      </c>
      <c r="C8" s="298" t="s">
        <v>116</v>
      </c>
      <c r="D8" s="206"/>
    </row>
    <row r="9" ht="22.5" customHeight="1" spans="1:4">
      <c r="A9" s="299" t="s">
        <v>117</v>
      </c>
      <c r="B9" s="300"/>
      <c r="C9" s="298" t="s">
        <v>118</v>
      </c>
      <c r="D9" s="206"/>
    </row>
    <row r="10" ht="22.5" customHeight="1" spans="1:4">
      <c r="A10" s="299" t="s">
        <v>119</v>
      </c>
      <c r="B10" s="300"/>
      <c r="C10" s="298" t="s">
        <v>120</v>
      </c>
      <c r="D10" s="206"/>
    </row>
    <row r="11" ht="22.5" customHeight="1" spans="1:4">
      <c r="A11" s="299" t="s">
        <v>121</v>
      </c>
      <c r="B11" s="296"/>
      <c r="C11" s="298" t="s">
        <v>122</v>
      </c>
      <c r="D11" s="206"/>
    </row>
    <row r="12" ht="22.5" customHeight="1" spans="1:4">
      <c r="A12" s="299" t="s">
        <v>115</v>
      </c>
      <c r="B12" s="296"/>
      <c r="C12" s="298" t="s">
        <v>123</v>
      </c>
      <c r="D12" s="206"/>
    </row>
    <row r="13" ht="22.5" customHeight="1" spans="1:4">
      <c r="A13" s="299" t="s">
        <v>117</v>
      </c>
      <c r="B13" s="299"/>
      <c r="C13" s="298" t="s">
        <v>124</v>
      </c>
      <c r="D13" s="206"/>
    </row>
    <row r="14" ht="22.5" customHeight="1" spans="1:4">
      <c r="A14" s="299" t="s">
        <v>119</v>
      </c>
      <c r="B14" s="299"/>
      <c r="C14" s="298" t="s">
        <v>125</v>
      </c>
      <c r="D14" s="206"/>
    </row>
    <row r="15" ht="22.5" customHeight="1" spans="1:4">
      <c r="A15" s="299"/>
      <c r="B15" s="299"/>
      <c r="C15" s="298" t="s">
        <v>126</v>
      </c>
      <c r="D15" s="206">
        <v>811678.43</v>
      </c>
    </row>
    <row r="16" ht="22.5" customHeight="1" spans="1:4">
      <c r="A16" s="299"/>
      <c r="B16" s="296"/>
      <c r="C16" s="298" t="s">
        <v>127</v>
      </c>
      <c r="D16" s="206">
        <v>1068675.92</v>
      </c>
    </row>
    <row r="17" ht="22.5" customHeight="1" spans="1:4">
      <c r="A17" s="301"/>
      <c r="B17" s="302"/>
      <c r="C17" s="298" t="s">
        <v>128</v>
      </c>
      <c r="D17" s="206"/>
    </row>
    <row r="18" ht="22.5" customHeight="1" spans="1:4">
      <c r="A18" s="301"/>
      <c r="B18" s="302"/>
      <c r="C18" s="298" t="s">
        <v>129</v>
      </c>
      <c r="D18" s="206"/>
    </row>
    <row r="19" ht="22.5" customHeight="1" spans="1:4">
      <c r="A19" s="240"/>
      <c r="B19" s="240"/>
      <c r="C19" s="298" t="s">
        <v>130</v>
      </c>
      <c r="D19" s="206">
        <v>5962256.67</v>
      </c>
    </row>
    <row r="20" ht="22.5" customHeight="1" spans="1:4">
      <c r="A20" s="240"/>
      <c r="B20" s="240"/>
      <c r="C20" s="298" t="s">
        <v>131</v>
      </c>
      <c r="D20" s="206"/>
    </row>
    <row r="21" ht="22.5" customHeight="1" spans="1:4">
      <c r="A21" s="240"/>
      <c r="B21" s="240"/>
      <c r="C21" s="298" t="s">
        <v>132</v>
      </c>
      <c r="D21" s="206"/>
    </row>
    <row r="22" ht="22.5" customHeight="1" spans="1:4">
      <c r="A22" s="240"/>
      <c r="B22" s="240"/>
      <c r="C22" s="298" t="s">
        <v>133</v>
      </c>
      <c r="D22" s="206"/>
    </row>
    <row r="23" ht="22.5" customHeight="1" spans="1:4">
      <c r="A23" s="240"/>
      <c r="B23" s="240"/>
      <c r="C23" s="298" t="s">
        <v>134</v>
      </c>
      <c r="D23" s="206"/>
    </row>
    <row r="24" ht="22.5" customHeight="1" spans="1:4">
      <c r="A24" s="240"/>
      <c r="B24" s="240"/>
      <c r="C24" s="298" t="s">
        <v>135</v>
      </c>
      <c r="D24" s="206"/>
    </row>
    <row r="25" ht="22.5" customHeight="1" spans="1:4">
      <c r="A25" s="240"/>
      <c r="B25" s="240"/>
      <c r="C25" s="298" t="s">
        <v>136</v>
      </c>
      <c r="D25" s="206"/>
    </row>
    <row r="26" ht="22.5" customHeight="1" spans="1:4">
      <c r="A26" s="240"/>
      <c r="B26" s="240"/>
      <c r="C26" s="298" t="s">
        <v>137</v>
      </c>
      <c r="D26" s="206">
        <v>613069.82</v>
      </c>
    </row>
    <row r="27" ht="22.5" customHeight="1" spans="1:4">
      <c r="A27" s="240"/>
      <c r="B27" s="240"/>
      <c r="C27" s="298" t="s">
        <v>138</v>
      </c>
      <c r="D27" s="206"/>
    </row>
    <row r="28" ht="22.5" customHeight="1" spans="1:4">
      <c r="A28" s="240"/>
      <c r="B28" s="240"/>
      <c r="C28" s="298" t="s">
        <v>139</v>
      </c>
      <c r="D28" s="206"/>
    </row>
    <row r="29" ht="22.5" customHeight="1" spans="1:4">
      <c r="A29" s="240"/>
      <c r="B29" s="240"/>
      <c r="C29" s="298" t="s">
        <v>140</v>
      </c>
      <c r="D29" s="206"/>
    </row>
    <row r="30" ht="22.5" customHeight="1" spans="1:4">
      <c r="A30" s="240"/>
      <c r="B30" s="240"/>
      <c r="C30" s="298" t="s">
        <v>141</v>
      </c>
      <c r="D30" s="206"/>
    </row>
    <row r="31" ht="22.5" customHeight="1" spans="1:4">
      <c r="A31" s="303"/>
      <c r="B31" s="302"/>
      <c r="C31" s="298" t="s">
        <v>142</v>
      </c>
      <c r="D31" s="206"/>
    </row>
    <row r="32" ht="22.5" customHeight="1" spans="1:4">
      <c r="A32" s="303"/>
      <c r="B32" s="302"/>
      <c r="C32" s="298" t="s">
        <v>143</v>
      </c>
      <c r="D32" s="206"/>
    </row>
    <row r="33" ht="22.5" customHeight="1" spans="1:4">
      <c r="A33" s="303"/>
      <c r="B33" s="302"/>
      <c r="C33" s="298" t="s">
        <v>144</v>
      </c>
      <c r="D33" s="206"/>
    </row>
    <row r="34" ht="22.5" customHeight="1" spans="1:4">
      <c r="A34" s="303"/>
      <c r="B34" s="302"/>
      <c r="C34" s="301" t="s">
        <v>145</v>
      </c>
      <c r="D34" s="302"/>
    </row>
    <row r="35" ht="22.5" customHeight="1" spans="1:4">
      <c r="A35" s="304" t="s">
        <v>146</v>
      </c>
      <c r="B35" s="305">
        <v>8455680.84</v>
      </c>
      <c r="C35" s="303" t="s">
        <v>52</v>
      </c>
      <c r="D35" s="305">
        <v>8455680.84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4"/>
  <sheetViews>
    <sheetView showZeros="0" workbookViewId="0">
      <selection activeCell="A1" sqref="A1"/>
    </sheetView>
  </sheetViews>
  <sheetFormatPr defaultColWidth="10.7083333333333" defaultRowHeight="14.25" customHeight="1" outlineLevelCol="6"/>
  <cols>
    <col min="1" max="1" width="23.575" customWidth="1"/>
    <col min="2" max="2" width="51.2833333333333" customWidth="1"/>
    <col min="3" max="3" width="28.2833333333333" customWidth="1"/>
    <col min="4" max="4" width="23.85" customWidth="1"/>
    <col min="5" max="7" width="28.2833333333333" customWidth="1"/>
  </cols>
  <sheetData>
    <row r="1" customHeight="1" spans="4:7">
      <c r="D1" s="243"/>
      <c r="F1" s="158"/>
      <c r="G1" s="136" t="s">
        <v>147</v>
      </c>
    </row>
    <row r="2" ht="39" customHeight="1" spans="1:7">
      <c r="A2" s="85" t="s">
        <v>148</v>
      </c>
      <c r="B2" s="222"/>
      <c r="C2" s="222"/>
      <c r="D2" s="222"/>
      <c r="E2" s="222"/>
      <c r="F2" s="222"/>
      <c r="G2" s="222"/>
    </row>
    <row r="3" ht="18" customHeight="1" spans="1:7">
      <c r="A3" s="87" t="str">
        <f>"单位名称："&amp;"香格里拉市国有林场"</f>
        <v>单位名称：香格里拉市国有林场</v>
      </c>
      <c r="B3" s="282"/>
      <c r="C3" s="271"/>
      <c r="D3" s="271"/>
      <c r="E3" s="271"/>
      <c r="F3" s="218"/>
      <c r="G3" s="215" t="s">
        <v>2</v>
      </c>
    </row>
    <row r="4" ht="20.25" customHeight="1" spans="1:7">
      <c r="A4" s="283" t="s">
        <v>149</v>
      </c>
      <c r="B4" s="284"/>
      <c r="C4" s="223" t="s">
        <v>57</v>
      </c>
      <c r="D4" s="259" t="s">
        <v>77</v>
      </c>
      <c r="E4" s="94"/>
      <c r="F4" s="95"/>
      <c r="G4" s="251" t="s">
        <v>78</v>
      </c>
    </row>
    <row r="5" ht="20.25" customHeight="1" spans="1:7">
      <c r="A5" s="285" t="s">
        <v>75</v>
      </c>
      <c r="B5" s="285" t="s">
        <v>76</v>
      </c>
      <c r="C5" s="168"/>
      <c r="D5" s="286" t="s">
        <v>59</v>
      </c>
      <c r="E5" s="286" t="s">
        <v>150</v>
      </c>
      <c r="F5" s="286" t="s">
        <v>151</v>
      </c>
      <c r="G5" s="209"/>
    </row>
    <row r="6" ht="19.5" customHeight="1" spans="1:7">
      <c r="A6" s="285" t="s">
        <v>152</v>
      </c>
      <c r="B6" s="285" t="s">
        <v>153</v>
      </c>
      <c r="C6" s="285" t="s">
        <v>154</v>
      </c>
      <c r="D6" s="286">
        <v>4</v>
      </c>
      <c r="E6" s="287" t="s">
        <v>155</v>
      </c>
      <c r="F6" s="287" t="s">
        <v>156</v>
      </c>
      <c r="G6" s="285" t="s">
        <v>157</v>
      </c>
    </row>
    <row r="7" ht="22.5" customHeight="1" spans="1:7">
      <c r="A7" s="238" t="s">
        <v>86</v>
      </c>
      <c r="B7" s="238" t="s">
        <v>87</v>
      </c>
      <c r="C7" s="288">
        <v>811678.43</v>
      </c>
      <c r="D7" s="288">
        <v>811678.43</v>
      </c>
      <c r="E7" s="288">
        <v>781378.43</v>
      </c>
      <c r="F7" s="288">
        <v>30300</v>
      </c>
      <c r="G7" s="288"/>
    </row>
    <row r="8" ht="22.5" customHeight="1" spans="1:7">
      <c r="A8" s="289" t="s">
        <v>88</v>
      </c>
      <c r="B8" s="289" t="s">
        <v>158</v>
      </c>
      <c r="C8" s="288">
        <v>800206.43</v>
      </c>
      <c r="D8" s="288">
        <v>800206.43</v>
      </c>
      <c r="E8" s="288">
        <v>769906.43</v>
      </c>
      <c r="F8" s="288">
        <v>30300</v>
      </c>
      <c r="G8" s="288"/>
    </row>
    <row r="9" ht="22.5" customHeight="1" spans="1:7">
      <c r="A9" s="290" t="s">
        <v>89</v>
      </c>
      <c r="B9" s="290" t="s">
        <v>159</v>
      </c>
      <c r="C9" s="288">
        <v>769906.43</v>
      </c>
      <c r="D9" s="288">
        <v>769906.43</v>
      </c>
      <c r="E9" s="288">
        <v>769906.43</v>
      </c>
      <c r="F9" s="288"/>
      <c r="G9" s="288"/>
    </row>
    <row r="10" ht="22.5" customHeight="1" spans="1:7">
      <c r="A10" s="290" t="s">
        <v>91</v>
      </c>
      <c r="B10" s="290" t="s">
        <v>160</v>
      </c>
      <c r="C10" s="288">
        <v>30300</v>
      </c>
      <c r="D10" s="288">
        <v>30300</v>
      </c>
      <c r="E10" s="288"/>
      <c r="F10" s="288">
        <v>30300</v>
      </c>
      <c r="G10" s="288"/>
    </row>
    <row r="11" ht="22.5" customHeight="1" spans="1:7">
      <c r="A11" s="289" t="s">
        <v>92</v>
      </c>
      <c r="B11" s="289" t="s">
        <v>161</v>
      </c>
      <c r="C11" s="288">
        <v>11472</v>
      </c>
      <c r="D11" s="288">
        <v>11472</v>
      </c>
      <c r="E11" s="288">
        <v>11472</v>
      </c>
      <c r="F11" s="288"/>
      <c r="G11" s="288"/>
    </row>
    <row r="12" ht="22.5" customHeight="1" spans="1:7">
      <c r="A12" s="290" t="s">
        <v>93</v>
      </c>
      <c r="B12" s="290" t="s">
        <v>162</v>
      </c>
      <c r="C12" s="288">
        <v>11472</v>
      </c>
      <c r="D12" s="288">
        <v>11472</v>
      </c>
      <c r="E12" s="288">
        <v>11472</v>
      </c>
      <c r="F12" s="288"/>
      <c r="G12" s="288"/>
    </row>
    <row r="13" ht="22.5" customHeight="1" spans="1:7">
      <c r="A13" s="238" t="s">
        <v>94</v>
      </c>
      <c r="B13" s="238" t="s">
        <v>95</v>
      </c>
      <c r="C13" s="288">
        <v>1068675.92</v>
      </c>
      <c r="D13" s="288">
        <v>1068675.92</v>
      </c>
      <c r="E13" s="288">
        <v>1068675.92</v>
      </c>
      <c r="F13" s="288"/>
      <c r="G13" s="288"/>
    </row>
    <row r="14" ht="22.5" customHeight="1" spans="1:7">
      <c r="A14" s="289" t="s">
        <v>96</v>
      </c>
      <c r="B14" s="289" t="s">
        <v>163</v>
      </c>
      <c r="C14" s="288">
        <v>1068675.92</v>
      </c>
      <c r="D14" s="288">
        <v>1068675.92</v>
      </c>
      <c r="E14" s="288">
        <v>1068675.92</v>
      </c>
      <c r="F14" s="288"/>
      <c r="G14" s="288"/>
    </row>
    <row r="15" ht="22.5" customHeight="1" spans="1:7">
      <c r="A15" s="290" t="s">
        <v>98</v>
      </c>
      <c r="B15" s="290" t="s">
        <v>164</v>
      </c>
      <c r="C15" s="288">
        <v>353142.99</v>
      </c>
      <c r="D15" s="288">
        <v>353142.99</v>
      </c>
      <c r="E15" s="288">
        <v>353142.99</v>
      </c>
      <c r="F15" s="288"/>
      <c r="G15" s="288"/>
    </row>
    <row r="16" ht="22.5" customHeight="1" spans="1:7">
      <c r="A16" s="290" t="s">
        <v>99</v>
      </c>
      <c r="B16" s="290" t="s">
        <v>165</v>
      </c>
      <c r="C16" s="288">
        <v>698457.1</v>
      </c>
      <c r="D16" s="288">
        <v>698457.1</v>
      </c>
      <c r="E16" s="288">
        <v>698457.1</v>
      </c>
      <c r="F16" s="288"/>
      <c r="G16" s="288"/>
    </row>
    <row r="17" ht="22.5" customHeight="1" spans="1:7">
      <c r="A17" s="290" t="s">
        <v>100</v>
      </c>
      <c r="B17" s="290" t="s">
        <v>166</v>
      </c>
      <c r="C17" s="288">
        <v>17075.83</v>
      </c>
      <c r="D17" s="288">
        <v>17075.83</v>
      </c>
      <c r="E17" s="288">
        <v>17075.83</v>
      </c>
      <c r="F17" s="288"/>
      <c r="G17" s="288"/>
    </row>
    <row r="18" ht="22.5" customHeight="1" spans="1:7">
      <c r="A18" s="238" t="s">
        <v>101</v>
      </c>
      <c r="B18" s="238" t="s">
        <v>102</v>
      </c>
      <c r="C18" s="288">
        <v>5962256.67</v>
      </c>
      <c r="D18" s="288">
        <v>5862256.67</v>
      </c>
      <c r="E18" s="288">
        <v>5723535.21</v>
      </c>
      <c r="F18" s="288">
        <v>138721.46</v>
      </c>
      <c r="G18" s="288">
        <v>100000</v>
      </c>
    </row>
    <row r="19" ht="22.5" customHeight="1" spans="1:7">
      <c r="A19" s="289" t="s">
        <v>103</v>
      </c>
      <c r="B19" s="289" t="s">
        <v>167</v>
      </c>
      <c r="C19" s="288">
        <v>5962256.67</v>
      </c>
      <c r="D19" s="288">
        <v>5862256.67</v>
      </c>
      <c r="E19" s="288">
        <v>5723535.21</v>
      </c>
      <c r="F19" s="288">
        <v>138721.46</v>
      </c>
      <c r="G19" s="288">
        <v>100000</v>
      </c>
    </row>
    <row r="20" ht="22.5" customHeight="1" spans="1:7">
      <c r="A20" s="290" t="s">
        <v>104</v>
      </c>
      <c r="B20" s="290" t="s">
        <v>168</v>
      </c>
      <c r="C20" s="288">
        <v>5962256.67</v>
      </c>
      <c r="D20" s="288">
        <v>5862256.67</v>
      </c>
      <c r="E20" s="288">
        <v>5723535.21</v>
      </c>
      <c r="F20" s="288">
        <v>138721.46</v>
      </c>
      <c r="G20" s="288">
        <v>100000</v>
      </c>
    </row>
    <row r="21" ht="22.5" customHeight="1" spans="1:7">
      <c r="A21" s="238" t="s">
        <v>105</v>
      </c>
      <c r="B21" s="238" t="s">
        <v>106</v>
      </c>
      <c r="C21" s="288">
        <v>613069.82</v>
      </c>
      <c r="D21" s="288">
        <v>613069.82</v>
      </c>
      <c r="E21" s="288">
        <v>613069.82</v>
      </c>
      <c r="F21" s="288"/>
      <c r="G21" s="288"/>
    </row>
    <row r="22" ht="22.5" customHeight="1" spans="1:7">
      <c r="A22" s="289" t="s">
        <v>107</v>
      </c>
      <c r="B22" s="289" t="s">
        <v>169</v>
      </c>
      <c r="C22" s="288">
        <v>613069.82</v>
      </c>
      <c r="D22" s="288">
        <v>613069.82</v>
      </c>
      <c r="E22" s="288">
        <v>613069.82</v>
      </c>
      <c r="F22" s="288"/>
      <c r="G22" s="288"/>
    </row>
    <row r="23" ht="22.5" customHeight="1" spans="1:7">
      <c r="A23" s="290" t="s">
        <v>108</v>
      </c>
      <c r="B23" s="290" t="s">
        <v>170</v>
      </c>
      <c r="C23" s="288">
        <v>613069.82</v>
      </c>
      <c r="D23" s="288">
        <v>613069.82</v>
      </c>
      <c r="E23" s="288">
        <v>613069.82</v>
      </c>
      <c r="F23" s="288"/>
      <c r="G23" s="288"/>
    </row>
    <row r="24" ht="22.5" customHeight="1" spans="1:7">
      <c r="A24" s="291" t="s">
        <v>109</v>
      </c>
      <c r="B24" s="292" t="s">
        <v>109</v>
      </c>
      <c r="C24" s="293">
        <v>8455680.84</v>
      </c>
      <c r="D24" s="288">
        <v>8355680.84</v>
      </c>
      <c r="E24" s="293">
        <v>8186659.38</v>
      </c>
      <c r="F24" s="293">
        <v>169021.46</v>
      </c>
      <c r="G24" s="293">
        <v>100000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7" sqref="A17"/>
    </sheetView>
  </sheetViews>
  <sheetFormatPr defaultColWidth="10.7083333333333" defaultRowHeight="14.25" customHeight="1" outlineLevelCol="5"/>
  <cols>
    <col min="1" max="2" width="32" customWidth="1"/>
    <col min="3" max="6" width="30.1416666666667" customWidth="1"/>
  </cols>
  <sheetData>
    <row r="1" customHeight="1" spans="1:6">
      <c r="A1" s="266"/>
      <c r="B1" s="266"/>
      <c r="C1" s="196"/>
      <c r="D1" s="267"/>
      <c r="F1" s="268" t="s">
        <v>171</v>
      </c>
    </row>
    <row r="2" ht="36.75" customHeight="1" spans="1:6">
      <c r="A2" s="269" t="s">
        <v>172</v>
      </c>
      <c r="B2" s="270"/>
      <c r="C2" s="270"/>
      <c r="D2" s="270"/>
      <c r="E2" s="270"/>
      <c r="F2" s="270"/>
    </row>
    <row r="3" ht="18.75" customHeight="1" spans="1:6">
      <c r="A3" s="87" t="str">
        <f>"单位名称："&amp;"香格里拉市国有林场"</f>
        <v>单位名称：香格里拉市国有林场</v>
      </c>
      <c r="B3" s="266"/>
      <c r="C3" s="196"/>
      <c r="D3" s="271"/>
      <c r="F3" s="268" t="s">
        <v>173</v>
      </c>
    </row>
    <row r="4" ht="19.5" customHeight="1" spans="1:6">
      <c r="A4" s="272" t="s">
        <v>174</v>
      </c>
      <c r="B4" s="273" t="s">
        <v>175</v>
      </c>
      <c r="C4" s="173" t="s">
        <v>176</v>
      </c>
      <c r="D4" s="274"/>
      <c r="E4" s="275"/>
      <c r="F4" s="273" t="s">
        <v>177</v>
      </c>
    </row>
    <row r="5" ht="19.5" customHeight="1" spans="1:6">
      <c r="A5" s="276"/>
      <c r="B5" s="277"/>
      <c r="C5" s="172" t="s">
        <v>59</v>
      </c>
      <c r="D5" s="172" t="s">
        <v>178</v>
      </c>
      <c r="E5" s="172" t="s">
        <v>179</v>
      </c>
      <c r="F5" s="277"/>
    </row>
    <row r="6" ht="18.75" customHeight="1" spans="1:6">
      <c r="A6" s="278">
        <v>1</v>
      </c>
      <c r="B6" s="278">
        <v>2</v>
      </c>
      <c r="C6" s="279">
        <v>3</v>
      </c>
      <c r="D6" s="278">
        <v>4</v>
      </c>
      <c r="E6" s="278">
        <v>5</v>
      </c>
      <c r="F6" s="278">
        <v>6</v>
      </c>
    </row>
    <row r="7" ht="22.5" customHeight="1" spans="1:6">
      <c r="A7" s="280"/>
      <c r="B7" s="280"/>
      <c r="C7" s="281"/>
      <c r="D7" s="280"/>
      <c r="E7" s="280"/>
      <c r="F7" s="280"/>
    </row>
    <row r="10" customHeight="1" spans="1:1">
      <c r="A10" t="s">
        <v>180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6"/>
  <sheetViews>
    <sheetView showZeros="0" workbookViewId="0">
      <selection activeCell="A17" sqref="A17"/>
    </sheetView>
  </sheetViews>
  <sheetFormatPr defaultColWidth="10.7083333333333" defaultRowHeight="14.25" customHeight="1"/>
  <cols>
    <col min="1" max="1" width="38.2833333333333" customWidth="1"/>
    <col min="2" max="2" width="29.7083333333333" customWidth="1"/>
    <col min="3" max="3" width="31" customWidth="1"/>
    <col min="4" max="4" width="11.85" customWidth="1"/>
    <col min="5" max="5" width="20.575" customWidth="1"/>
    <col min="6" max="6" width="12" customWidth="1"/>
    <col min="7" max="7" width="26.85" customWidth="1"/>
    <col min="8" max="22" width="23.1416666666667" customWidth="1"/>
    <col min="23" max="24" width="23.2833333333333" customWidth="1"/>
  </cols>
  <sheetData>
    <row r="1" ht="18.75" customHeight="1" spans="2:24">
      <c r="B1" s="255"/>
      <c r="D1" s="256"/>
      <c r="E1" s="256"/>
      <c r="F1" s="256"/>
      <c r="G1" s="256"/>
      <c r="H1" s="178"/>
      <c r="I1" s="178"/>
      <c r="J1" s="83"/>
      <c r="K1" s="178"/>
      <c r="L1" s="178"/>
      <c r="M1" s="178"/>
      <c r="N1" s="178"/>
      <c r="O1" s="83"/>
      <c r="P1" s="83"/>
      <c r="Q1" s="83"/>
      <c r="R1" s="178"/>
      <c r="V1" s="255"/>
      <c r="X1" s="157" t="s">
        <v>181</v>
      </c>
    </row>
    <row r="2" ht="39.75" customHeight="1" spans="1:24">
      <c r="A2" s="257" t="s">
        <v>182</v>
      </c>
      <c r="B2" s="160"/>
      <c r="C2" s="160"/>
      <c r="D2" s="160"/>
      <c r="E2" s="160"/>
      <c r="F2" s="160"/>
      <c r="G2" s="160"/>
      <c r="H2" s="160"/>
      <c r="I2" s="160"/>
      <c r="J2" s="86"/>
      <c r="K2" s="160"/>
      <c r="L2" s="160"/>
      <c r="M2" s="160"/>
      <c r="N2" s="160"/>
      <c r="O2" s="86"/>
      <c r="P2" s="86"/>
      <c r="Q2" s="86"/>
      <c r="R2" s="160"/>
      <c r="S2" s="160"/>
      <c r="T2" s="160"/>
      <c r="U2" s="160"/>
      <c r="V2" s="160"/>
      <c r="W2" s="160"/>
      <c r="X2" s="160"/>
    </row>
    <row r="3" ht="18.75" customHeight="1" spans="1:24">
      <c r="A3" s="87" t="str">
        <f>"单位名称："&amp;"香格里拉市国有林场"</f>
        <v>单位名称：香格里拉市国有林场</v>
      </c>
      <c r="B3" s="258"/>
      <c r="C3" s="258"/>
      <c r="D3" s="258"/>
      <c r="E3" s="258"/>
      <c r="F3" s="258"/>
      <c r="G3" s="258"/>
      <c r="H3" s="180"/>
      <c r="I3" s="180"/>
      <c r="J3" s="89"/>
      <c r="K3" s="180"/>
      <c r="L3" s="180"/>
      <c r="M3" s="180"/>
      <c r="N3" s="180"/>
      <c r="O3" s="89"/>
      <c r="P3" s="89"/>
      <c r="Q3" s="89"/>
      <c r="R3" s="180"/>
      <c r="V3" s="255"/>
      <c r="X3" s="199" t="s">
        <v>173</v>
      </c>
    </row>
    <row r="4" ht="18" customHeight="1" spans="1:24">
      <c r="A4" s="91" t="s">
        <v>183</v>
      </c>
      <c r="B4" s="91" t="s">
        <v>184</v>
      </c>
      <c r="C4" s="91" t="s">
        <v>185</v>
      </c>
      <c r="D4" s="91" t="s">
        <v>186</v>
      </c>
      <c r="E4" s="91" t="s">
        <v>187</v>
      </c>
      <c r="F4" s="91" t="s">
        <v>188</v>
      </c>
      <c r="G4" s="91" t="s">
        <v>189</v>
      </c>
      <c r="H4" s="259" t="s">
        <v>190</v>
      </c>
      <c r="I4" s="201" t="s">
        <v>190</v>
      </c>
      <c r="J4" s="94"/>
      <c r="K4" s="201"/>
      <c r="L4" s="201"/>
      <c r="M4" s="201"/>
      <c r="N4" s="201"/>
      <c r="O4" s="94"/>
      <c r="P4" s="94"/>
      <c r="Q4" s="94"/>
      <c r="R4" s="166" t="s">
        <v>63</v>
      </c>
      <c r="S4" s="201" t="s">
        <v>80</v>
      </c>
      <c r="T4" s="201"/>
      <c r="U4" s="201"/>
      <c r="V4" s="201"/>
      <c r="W4" s="201"/>
      <c r="X4" s="264"/>
    </row>
    <row r="5" ht="18" customHeight="1" spans="1:24">
      <c r="A5" s="96"/>
      <c r="B5" s="254"/>
      <c r="C5" s="96"/>
      <c r="D5" s="96"/>
      <c r="E5" s="96"/>
      <c r="F5" s="96"/>
      <c r="G5" s="96"/>
      <c r="H5" s="223" t="s">
        <v>191</v>
      </c>
      <c r="I5" s="259" t="s">
        <v>60</v>
      </c>
      <c r="J5" s="94"/>
      <c r="K5" s="201"/>
      <c r="L5" s="201"/>
      <c r="M5" s="201"/>
      <c r="N5" s="264"/>
      <c r="O5" s="93" t="s">
        <v>192</v>
      </c>
      <c r="P5" s="94"/>
      <c r="Q5" s="95"/>
      <c r="R5" s="91" t="s">
        <v>63</v>
      </c>
      <c r="S5" s="259" t="s">
        <v>80</v>
      </c>
      <c r="T5" s="166" t="s">
        <v>66</v>
      </c>
      <c r="U5" s="201" t="s">
        <v>80</v>
      </c>
      <c r="V5" s="166" t="s">
        <v>68</v>
      </c>
      <c r="W5" s="166" t="s">
        <v>69</v>
      </c>
      <c r="X5" s="167" t="s">
        <v>70</v>
      </c>
    </row>
    <row r="6" ht="18.75" customHeight="1" spans="1:24">
      <c r="A6" s="169"/>
      <c r="B6" s="169"/>
      <c r="C6" s="169"/>
      <c r="D6" s="169"/>
      <c r="E6" s="169"/>
      <c r="F6" s="169"/>
      <c r="G6" s="169"/>
      <c r="H6" s="169"/>
      <c r="I6" s="265" t="s">
        <v>193</v>
      </c>
      <c r="J6" s="167" t="s">
        <v>194</v>
      </c>
      <c r="K6" s="91" t="s">
        <v>195</v>
      </c>
      <c r="L6" s="91" t="s">
        <v>196</v>
      </c>
      <c r="M6" s="91" t="s">
        <v>197</v>
      </c>
      <c r="N6" s="91" t="s">
        <v>198</v>
      </c>
      <c r="O6" s="91" t="s">
        <v>60</v>
      </c>
      <c r="P6" s="91" t="s">
        <v>61</v>
      </c>
      <c r="Q6" s="91" t="s">
        <v>62</v>
      </c>
      <c r="R6" s="169"/>
      <c r="S6" s="91" t="s">
        <v>59</v>
      </c>
      <c r="T6" s="91" t="s">
        <v>66</v>
      </c>
      <c r="U6" s="91" t="s">
        <v>199</v>
      </c>
      <c r="V6" s="91" t="s">
        <v>68</v>
      </c>
      <c r="W6" s="91" t="s">
        <v>69</v>
      </c>
      <c r="X6" s="91" t="s">
        <v>70</v>
      </c>
    </row>
    <row r="7" ht="37.5" customHeight="1" spans="1:24">
      <c r="A7" s="226"/>
      <c r="B7" s="226"/>
      <c r="C7" s="226"/>
      <c r="D7" s="226"/>
      <c r="E7" s="226"/>
      <c r="F7" s="226"/>
      <c r="G7" s="226"/>
      <c r="H7" s="226"/>
      <c r="I7" s="205" t="s">
        <v>59</v>
      </c>
      <c r="J7" s="205" t="s">
        <v>200</v>
      </c>
      <c r="K7" s="98" t="s">
        <v>194</v>
      </c>
      <c r="L7" s="98" t="s">
        <v>196</v>
      </c>
      <c r="M7" s="98" t="s">
        <v>197</v>
      </c>
      <c r="N7" s="98" t="s">
        <v>198</v>
      </c>
      <c r="O7" s="98" t="s">
        <v>196</v>
      </c>
      <c r="P7" s="98" t="s">
        <v>197</v>
      </c>
      <c r="Q7" s="98" t="s">
        <v>198</v>
      </c>
      <c r="R7" s="98" t="s">
        <v>63</v>
      </c>
      <c r="S7" s="98" t="s">
        <v>59</v>
      </c>
      <c r="T7" s="98" t="s">
        <v>66</v>
      </c>
      <c r="U7" s="98" t="s">
        <v>199</v>
      </c>
      <c r="V7" s="98" t="s">
        <v>68</v>
      </c>
      <c r="W7" s="98" t="s">
        <v>69</v>
      </c>
      <c r="X7" s="98" t="s">
        <v>70</v>
      </c>
    </row>
    <row r="8" ht="19.5" customHeight="1" spans="1:24">
      <c r="A8" s="260">
        <v>1</v>
      </c>
      <c r="B8" s="260">
        <v>2</v>
      </c>
      <c r="C8" s="260">
        <v>3</v>
      </c>
      <c r="D8" s="260">
        <v>4</v>
      </c>
      <c r="E8" s="260">
        <v>5</v>
      </c>
      <c r="F8" s="260">
        <v>6</v>
      </c>
      <c r="G8" s="260">
        <v>7</v>
      </c>
      <c r="H8" s="260">
        <v>8</v>
      </c>
      <c r="I8" s="260">
        <v>9</v>
      </c>
      <c r="J8" s="260">
        <v>10</v>
      </c>
      <c r="K8" s="260">
        <v>11</v>
      </c>
      <c r="L8" s="260">
        <v>12</v>
      </c>
      <c r="M8" s="260">
        <v>13</v>
      </c>
      <c r="N8" s="260">
        <v>14</v>
      </c>
      <c r="O8" s="260">
        <v>15</v>
      </c>
      <c r="P8" s="260">
        <v>16</v>
      </c>
      <c r="Q8" s="260">
        <v>17</v>
      </c>
      <c r="R8" s="260">
        <v>18</v>
      </c>
      <c r="S8" s="260">
        <v>19</v>
      </c>
      <c r="T8" s="260">
        <v>20</v>
      </c>
      <c r="U8" s="260">
        <v>21</v>
      </c>
      <c r="V8" s="260">
        <v>22</v>
      </c>
      <c r="W8" s="260">
        <v>23</v>
      </c>
      <c r="X8" s="260">
        <v>24</v>
      </c>
    </row>
    <row r="9" ht="22.5" customHeight="1" spans="1:24">
      <c r="A9" s="261" t="s">
        <v>72</v>
      </c>
      <c r="B9" s="261"/>
      <c r="C9" s="261"/>
      <c r="D9" s="261"/>
      <c r="E9" s="261"/>
      <c r="F9" s="261"/>
      <c r="G9" s="261"/>
      <c r="H9" s="206"/>
      <c r="I9" s="206"/>
      <c r="J9" s="206"/>
      <c r="K9" s="206"/>
      <c r="L9" s="147"/>
      <c r="M9" s="206"/>
      <c r="N9" s="147"/>
      <c r="O9" s="147"/>
      <c r="P9" s="147"/>
      <c r="Q9" s="147"/>
      <c r="R9" s="206"/>
      <c r="S9" s="206"/>
      <c r="T9" s="206"/>
      <c r="U9" s="206"/>
      <c r="V9" s="206"/>
      <c r="W9" s="206"/>
      <c r="X9" s="206"/>
    </row>
    <row r="10" ht="22.5" customHeight="1" spans="1:24">
      <c r="A10" s="261" t="s">
        <v>72</v>
      </c>
      <c r="B10" s="261" t="s">
        <v>201</v>
      </c>
      <c r="C10" s="261" t="s">
        <v>202</v>
      </c>
      <c r="D10" s="261" t="s">
        <v>104</v>
      </c>
      <c r="E10" s="261" t="s">
        <v>168</v>
      </c>
      <c r="F10" s="261" t="s">
        <v>203</v>
      </c>
      <c r="G10" s="261" t="s">
        <v>204</v>
      </c>
      <c r="H10" s="206">
        <v>1240104</v>
      </c>
      <c r="I10" s="206">
        <v>1240104</v>
      </c>
      <c r="J10" s="206"/>
      <c r="K10" s="206"/>
      <c r="L10" s="147"/>
      <c r="M10" s="206">
        <v>1240104</v>
      </c>
      <c r="N10" s="147"/>
      <c r="O10" s="147"/>
      <c r="P10" s="147"/>
      <c r="Q10" s="147"/>
      <c r="R10" s="206"/>
      <c r="S10" s="206"/>
      <c r="T10" s="206"/>
      <c r="U10" s="206"/>
      <c r="V10" s="206"/>
      <c r="W10" s="206"/>
      <c r="X10" s="206"/>
    </row>
    <row r="11" ht="22.5" customHeight="1" spans="1:24">
      <c r="A11" s="261" t="s">
        <v>72</v>
      </c>
      <c r="B11" s="261" t="s">
        <v>201</v>
      </c>
      <c r="C11" s="261" t="s">
        <v>202</v>
      </c>
      <c r="D11" s="261" t="s">
        <v>104</v>
      </c>
      <c r="E11" s="261" t="s">
        <v>168</v>
      </c>
      <c r="F11" s="261" t="s">
        <v>205</v>
      </c>
      <c r="G11" s="261" t="s">
        <v>206</v>
      </c>
      <c r="H11" s="206">
        <v>207000</v>
      </c>
      <c r="I11" s="206">
        <v>207000</v>
      </c>
      <c r="J11" s="206"/>
      <c r="K11" s="206"/>
      <c r="L11" s="242"/>
      <c r="M11" s="206">
        <v>207000</v>
      </c>
      <c r="N11" s="242"/>
      <c r="O11" s="242"/>
      <c r="P11" s="242"/>
      <c r="Q11" s="242"/>
      <c r="R11" s="206"/>
      <c r="S11" s="206"/>
      <c r="T11" s="206"/>
      <c r="U11" s="206"/>
      <c r="V11" s="206"/>
      <c r="W11" s="206"/>
      <c r="X11" s="206"/>
    </row>
    <row r="12" ht="22.5" customHeight="1" spans="1:24">
      <c r="A12" s="261" t="s">
        <v>72</v>
      </c>
      <c r="B12" s="261" t="s">
        <v>201</v>
      </c>
      <c r="C12" s="261" t="s">
        <v>202</v>
      </c>
      <c r="D12" s="261" t="s">
        <v>104</v>
      </c>
      <c r="E12" s="261" t="s">
        <v>168</v>
      </c>
      <c r="F12" s="261" t="s">
        <v>205</v>
      </c>
      <c r="G12" s="261" t="s">
        <v>206</v>
      </c>
      <c r="H12" s="206">
        <v>1139389.2</v>
      </c>
      <c r="I12" s="206">
        <v>1139389.2</v>
      </c>
      <c r="J12" s="206"/>
      <c r="K12" s="206"/>
      <c r="L12" s="242"/>
      <c r="M12" s="206">
        <v>1139389.2</v>
      </c>
      <c r="N12" s="242"/>
      <c r="O12" s="242"/>
      <c r="P12" s="242"/>
      <c r="Q12" s="242"/>
      <c r="R12" s="206"/>
      <c r="S12" s="206"/>
      <c r="T12" s="206"/>
      <c r="U12" s="206"/>
      <c r="V12" s="206"/>
      <c r="W12" s="206"/>
      <c r="X12" s="206"/>
    </row>
    <row r="13" ht="22.5" customHeight="1" spans="1:24">
      <c r="A13" s="261" t="s">
        <v>72</v>
      </c>
      <c r="B13" s="261" t="s">
        <v>201</v>
      </c>
      <c r="C13" s="261" t="s">
        <v>202</v>
      </c>
      <c r="D13" s="261" t="s">
        <v>104</v>
      </c>
      <c r="E13" s="261" t="s">
        <v>168</v>
      </c>
      <c r="F13" s="261" t="s">
        <v>207</v>
      </c>
      <c r="G13" s="261" t="s">
        <v>208</v>
      </c>
      <c r="H13" s="206">
        <v>1790640</v>
      </c>
      <c r="I13" s="206">
        <v>1790640</v>
      </c>
      <c r="J13" s="206"/>
      <c r="K13" s="206"/>
      <c r="L13" s="242"/>
      <c r="M13" s="206">
        <v>1790640</v>
      </c>
      <c r="N13" s="242"/>
      <c r="O13" s="242"/>
      <c r="P13" s="242"/>
      <c r="Q13" s="242"/>
      <c r="R13" s="206"/>
      <c r="S13" s="206"/>
      <c r="T13" s="206"/>
      <c r="U13" s="206"/>
      <c r="V13" s="206"/>
      <c r="W13" s="206"/>
      <c r="X13" s="206"/>
    </row>
    <row r="14" ht="22.5" customHeight="1" spans="1:24">
      <c r="A14" s="261" t="s">
        <v>72</v>
      </c>
      <c r="B14" s="261" t="s">
        <v>209</v>
      </c>
      <c r="C14" s="261" t="s">
        <v>210</v>
      </c>
      <c r="D14" s="261" t="s">
        <v>104</v>
      </c>
      <c r="E14" s="261" t="s">
        <v>168</v>
      </c>
      <c r="F14" s="261" t="s">
        <v>207</v>
      </c>
      <c r="G14" s="261" t="s">
        <v>208</v>
      </c>
      <c r="H14" s="206">
        <v>862500</v>
      </c>
      <c r="I14" s="206">
        <v>862500</v>
      </c>
      <c r="J14" s="206"/>
      <c r="K14" s="206"/>
      <c r="L14" s="242"/>
      <c r="M14" s="206">
        <v>862500</v>
      </c>
      <c r="N14" s="242"/>
      <c r="O14" s="242"/>
      <c r="P14" s="242"/>
      <c r="Q14" s="242"/>
      <c r="R14" s="206"/>
      <c r="S14" s="206"/>
      <c r="T14" s="206"/>
      <c r="U14" s="206"/>
      <c r="V14" s="206"/>
      <c r="W14" s="206"/>
      <c r="X14" s="206"/>
    </row>
    <row r="15" ht="22.5" customHeight="1" spans="1:24">
      <c r="A15" s="261" t="s">
        <v>72</v>
      </c>
      <c r="B15" s="261" t="s">
        <v>201</v>
      </c>
      <c r="C15" s="261" t="s">
        <v>202</v>
      </c>
      <c r="D15" s="261" t="s">
        <v>104</v>
      </c>
      <c r="E15" s="261" t="s">
        <v>168</v>
      </c>
      <c r="F15" s="261" t="s">
        <v>207</v>
      </c>
      <c r="G15" s="261" t="s">
        <v>208</v>
      </c>
      <c r="H15" s="206">
        <v>103342</v>
      </c>
      <c r="I15" s="206">
        <v>103342</v>
      </c>
      <c r="J15" s="206"/>
      <c r="K15" s="206"/>
      <c r="L15" s="242"/>
      <c r="M15" s="206">
        <v>103342</v>
      </c>
      <c r="N15" s="242"/>
      <c r="O15" s="242"/>
      <c r="P15" s="242"/>
      <c r="Q15" s="242"/>
      <c r="R15" s="206"/>
      <c r="S15" s="206"/>
      <c r="T15" s="206"/>
      <c r="U15" s="206"/>
      <c r="V15" s="206"/>
      <c r="W15" s="206"/>
      <c r="X15" s="206"/>
    </row>
    <row r="16" ht="22.5" customHeight="1" spans="1:24">
      <c r="A16" s="261" t="s">
        <v>72</v>
      </c>
      <c r="B16" s="261" t="s">
        <v>211</v>
      </c>
      <c r="C16" s="261" t="s">
        <v>212</v>
      </c>
      <c r="D16" s="261" t="s">
        <v>89</v>
      </c>
      <c r="E16" s="261" t="s">
        <v>159</v>
      </c>
      <c r="F16" s="261" t="s">
        <v>213</v>
      </c>
      <c r="G16" s="261" t="s">
        <v>214</v>
      </c>
      <c r="H16" s="206">
        <v>769906.43</v>
      </c>
      <c r="I16" s="206">
        <v>769906.43</v>
      </c>
      <c r="J16" s="206"/>
      <c r="K16" s="206"/>
      <c r="L16" s="242"/>
      <c r="M16" s="206">
        <v>769906.43</v>
      </c>
      <c r="N16" s="242"/>
      <c r="O16" s="242"/>
      <c r="P16" s="242"/>
      <c r="Q16" s="242"/>
      <c r="R16" s="206"/>
      <c r="S16" s="206"/>
      <c r="T16" s="206"/>
      <c r="U16" s="206"/>
      <c r="V16" s="206"/>
      <c r="W16" s="206"/>
      <c r="X16" s="206"/>
    </row>
    <row r="17" ht="22.5" customHeight="1" spans="1:24">
      <c r="A17" s="261" t="s">
        <v>72</v>
      </c>
      <c r="B17" s="261" t="s">
        <v>211</v>
      </c>
      <c r="C17" s="261" t="s">
        <v>212</v>
      </c>
      <c r="D17" s="261" t="s">
        <v>90</v>
      </c>
      <c r="E17" s="261" t="s">
        <v>215</v>
      </c>
      <c r="F17" s="261" t="s">
        <v>216</v>
      </c>
      <c r="G17" s="261" t="s">
        <v>217</v>
      </c>
      <c r="H17" s="206"/>
      <c r="I17" s="206"/>
      <c r="J17" s="206"/>
      <c r="K17" s="206"/>
      <c r="L17" s="242"/>
      <c r="M17" s="206"/>
      <c r="N17" s="242"/>
      <c r="O17" s="242"/>
      <c r="P17" s="242"/>
      <c r="Q17" s="242"/>
      <c r="R17" s="206"/>
      <c r="S17" s="206"/>
      <c r="T17" s="206"/>
      <c r="U17" s="206"/>
      <c r="V17" s="206"/>
      <c r="W17" s="206"/>
      <c r="X17" s="206"/>
    </row>
    <row r="18" ht="22.5" customHeight="1" spans="1:24">
      <c r="A18" s="261" t="s">
        <v>72</v>
      </c>
      <c r="B18" s="261" t="s">
        <v>211</v>
      </c>
      <c r="C18" s="261" t="s">
        <v>212</v>
      </c>
      <c r="D18" s="261" t="s">
        <v>97</v>
      </c>
      <c r="E18" s="261" t="s">
        <v>218</v>
      </c>
      <c r="F18" s="261" t="s">
        <v>219</v>
      </c>
      <c r="G18" s="261" t="s">
        <v>220</v>
      </c>
      <c r="H18" s="206"/>
      <c r="I18" s="206"/>
      <c r="J18" s="206"/>
      <c r="K18" s="206"/>
      <c r="L18" s="242"/>
      <c r="M18" s="206"/>
      <c r="N18" s="242"/>
      <c r="O18" s="242"/>
      <c r="P18" s="242"/>
      <c r="Q18" s="242"/>
      <c r="R18" s="206"/>
      <c r="S18" s="206"/>
      <c r="T18" s="206"/>
      <c r="U18" s="206"/>
      <c r="V18" s="206"/>
      <c r="W18" s="206"/>
      <c r="X18" s="206"/>
    </row>
    <row r="19" ht="22.5" customHeight="1" spans="1:24">
      <c r="A19" s="261" t="s">
        <v>72</v>
      </c>
      <c r="B19" s="261" t="s">
        <v>211</v>
      </c>
      <c r="C19" s="261" t="s">
        <v>212</v>
      </c>
      <c r="D19" s="261" t="s">
        <v>98</v>
      </c>
      <c r="E19" s="261" t="s">
        <v>164</v>
      </c>
      <c r="F19" s="261" t="s">
        <v>219</v>
      </c>
      <c r="G19" s="261" t="s">
        <v>220</v>
      </c>
      <c r="H19" s="206">
        <v>353142.99</v>
      </c>
      <c r="I19" s="206">
        <v>353142.99</v>
      </c>
      <c r="J19" s="206"/>
      <c r="K19" s="206"/>
      <c r="L19" s="242"/>
      <c r="M19" s="206">
        <v>353142.99</v>
      </c>
      <c r="N19" s="242"/>
      <c r="O19" s="242"/>
      <c r="P19" s="242"/>
      <c r="Q19" s="242"/>
      <c r="R19" s="206"/>
      <c r="S19" s="206"/>
      <c r="T19" s="206"/>
      <c r="U19" s="206"/>
      <c r="V19" s="206"/>
      <c r="W19" s="206"/>
      <c r="X19" s="206"/>
    </row>
    <row r="20" ht="22.5" customHeight="1" spans="1:24">
      <c r="A20" s="261" t="s">
        <v>72</v>
      </c>
      <c r="B20" s="261" t="s">
        <v>211</v>
      </c>
      <c r="C20" s="261" t="s">
        <v>212</v>
      </c>
      <c r="D20" s="261" t="s">
        <v>99</v>
      </c>
      <c r="E20" s="261" t="s">
        <v>165</v>
      </c>
      <c r="F20" s="261" t="s">
        <v>221</v>
      </c>
      <c r="G20" s="261" t="s">
        <v>222</v>
      </c>
      <c r="H20" s="206">
        <v>188342.93</v>
      </c>
      <c r="I20" s="206">
        <v>188342.93</v>
      </c>
      <c r="J20" s="206"/>
      <c r="K20" s="206"/>
      <c r="L20" s="242"/>
      <c r="M20" s="206">
        <v>188342.93</v>
      </c>
      <c r="N20" s="242"/>
      <c r="O20" s="242"/>
      <c r="P20" s="242"/>
      <c r="Q20" s="242"/>
      <c r="R20" s="206"/>
      <c r="S20" s="206"/>
      <c r="T20" s="206"/>
      <c r="U20" s="206"/>
      <c r="V20" s="206"/>
      <c r="W20" s="206"/>
      <c r="X20" s="206"/>
    </row>
    <row r="21" ht="22.5" customHeight="1" spans="1:24">
      <c r="A21" s="261" t="s">
        <v>72</v>
      </c>
      <c r="B21" s="261" t="s">
        <v>211</v>
      </c>
      <c r="C21" s="261" t="s">
        <v>212</v>
      </c>
      <c r="D21" s="261" t="s">
        <v>99</v>
      </c>
      <c r="E21" s="261" t="s">
        <v>165</v>
      </c>
      <c r="F21" s="261" t="s">
        <v>221</v>
      </c>
      <c r="G21" s="261" t="s">
        <v>222</v>
      </c>
      <c r="H21" s="206">
        <v>510114.17</v>
      </c>
      <c r="I21" s="206">
        <v>510114.17</v>
      </c>
      <c r="J21" s="206"/>
      <c r="K21" s="206"/>
      <c r="L21" s="242"/>
      <c r="M21" s="206">
        <v>510114.17</v>
      </c>
      <c r="N21" s="242"/>
      <c r="O21" s="242"/>
      <c r="P21" s="242"/>
      <c r="Q21" s="242"/>
      <c r="R21" s="206"/>
      <c r="S21" s="206"/>
      <c r="T21" s="206"/>
      <c r="U21" s="206"/>
      <c r="V21" s="206"/>
      <c r="W21" s="206"/>
      <c r="X21" s="206"/>
    </row>
    <row r="22" ht="22.5" customHeight="1" spans="1:24">
      <c r="A22" s="261" t="s">
        <v>72</v>
      </c>
      <c r="B22" s="261" t="s">
        <v>211</v>
      </c>
      <c r="C22" s="261" t="s">
        <v>212</v>
      </c>
      <c r="D22" s="261" t="s">
        <v>100</v>
      </c>
      <c r="E22" s="261" t="s">
        <v>166</v>
      </c>
      <c r="F22" s="261" t="s">
        <v>223</v>
      </c>
      <c r="G22" s="261" t="s">
        <v>224</v>
      </c>
      <c r="H22" s="206">
        <v>9623.83</v>
      </c>
      <c r="I22" s="206">
        <v>9623.83</v>
      </c>
      <c r="J22" s="206"/>
      <c r="K22" s="206"/>
      <c r="L22" s="242"/>
      <c r="M22" s="206">
        <v>9623.83</v>
      </c>
      <c r="N22" s="242"/>
      <c r="O22" s="242"/>
      <c r="P22" s="242"/>
      <c r="Q22" s="242"/>
      <c r="R22" s="206"/>
      <c r="S22" s="206"/>
      <c r="T22" s="206"/>
      <c r="U22" s="206"/>
      <c r="V22" s="206"/>
      <c r="W22" s="206"/>
      <c r="X22" s="206"/>
    </row>
    <row r="23" ht="22.5" customHeight="1" spans="1:24">
      <c r="A23" s="261" t="s">
        <v>72</v>
      </c>
      <c r="B23" s="261" t="s">
        <v>211</v>
      </c>
      <c r="C23" s="261" t="s">
        <v>212</v>
      </c>
      <c r="D23" s="261" t="s">
        <v>104</v>
      </c>
      <c r="E23" s="261" t="s">
        <v>168</v>
      </c>
      <c r="F23" s="261" t="s">
        <v>223</v>
      </c>
      <c r="G23" s="261" t="s">
        <v>224</v>
      </c>
      <c r="H23" s="206">
        <v>32960.01</v>
      </c>
      <c r="I23" s="206">
        <v>32960.01</v>
      </c>
      <c r="J23" s="206"/>
      <c r="K23" s="206"/>
      <c r="L23" s="242"/>
      <c r="M23" s="206">
        <v>32960.01</v>
      </c>
      <c r="N23" s="242"/>
      <c r="O23" s="242"/>
      <c r="P23" s="242"/>
      <c r="Q23" s="242"/>
      <c r="R23" s="206"/>
      <c r="S23" s="206"/>
      <c r="T23" s="206"/>
      <c r="U23" s="206"/>
      <c r="V23" s="206"/>
      <c r="W23" s="206"/>
      <c r="X23" s="206"/>
    </row>
    <row r="24" ht="22.5" customHeight="1" spans="1:24">
      <c r="A24" s="261" t="s">
        <v>72</v>
      </c>
      <c r="B24" s="261" t="s">
        <v>211</v>
      </c>
      <c r="C24" s="261" t="s">
        <v>212</v>
      </c>
      <c r="D24" s="261" t="s">
        <v>100</v>
      </c>
      <c r="E24" s="261" t="s">
        <v>166</v>
      </c>
      <c r="F24" s="261" t="s">
        <v>223</v>
      </c>
      <c r="G24" s="261" t="s">
        <v>224</v>
      </c>
      <c r="H24" s="206">
        <v>7452</v>
      </c>
      <c r="I24" s="206">
        <v>7452</v>
      </c>
      <c r="J24" s="206"/>
      <c r="K24" s="206"/>
      <c r="L24" s="242"/>
      <c r="M24" s="206">
        <v>7452</v>
      </c>
      <c r="N24" s="242"/>
      <c r="O24" s="242"/>
      <c r="P24" s="242"/>
      <c r="Q24" s="242"/>
      <c r="R24" s="206"/>
      <c r="S24" s="206"/>
      <c r="T24" s="206"/>
      <c r="U24" s="206"/>
      <c r="V24" s="206"/>
      <c r="W24" s="206"/>
      <c r="X24" s="206"/>
    </row>
    <row r="25" ht="22.5" customHeight="1" spans="1:24">
      <c r="A25" s="261" t="s">
        <v>72</v>
      </c>
      <c r="B25" s="261" t="s">
        <v>211</v>
      </c>
      <c r="C25" s="261" t="s">
        <v>212</v>
      </c>
      <c r="D25" s="261" t="s">
        <v>100</v>
      </c>
      <c r="E25" s="261" t="s">
        <v>166</v>
      </c>
      <c r="F25" s="261" t="s">
        <v>223</v>
      </c>
      <c r="G25" s="261" t="s">
        <v>224</v>
      </c>
      <c r="H25" s="206"/>
      <c r="I25" s="206"/>
      <c r="J25" s="206"/>
      <c r="K25" s="206"/>
      <c r="L25" s="242"/>
      <c r="M25" s="206"/>
      <c r="N25" s="242"/>
      <c r="O25" s="242"/>
      <c r="P25" s="242"/>
      <c r="Q25" s="242"/>
      <c r="R25" s="206"/>
      <c r="S25" s="206"/>
      <c r="T25" s="206"/>
      <c r="U25" s="206"/>
      <c r="V25" s="206"/>
      <c r="W25" s="206"/>
      <c r="X25" s="206"/>
    </row>
    <row r="26" ht="22.5" customHeight="1" spans="1:24">
      <c r="A26" s="261" t="s">
        <v>72</v>
      </c>
      <c r="B26" s="261" t="s">
        <v>211</v>
      </c>
      <c r="C26" s="261" t="s">
        <v>212</v>
      </c>
      <c r="D26" s="261" t="s">
        <v>100</v>
      </c>
      <c r="E26" s="261" t="s">
        <v>166</v>
      </c>
      <c r="F26" s="261" t="s">
        <v>223</v>
      </c>
      <c r="G26" s="261" t="s">
        <v>224</v>
      </c>
      <c r="H26" s="206"/>
      <c r="I26" s="206"/>
      <c r="J26" s="206"/>
      <c r="K26" s="206"/>
      <c r="L26" s="242"/>
      <c r="M26" s="206"/>
      <c r="N26" s="242"/>
      <c r="O26" s="242"/>
      <c r="P26" s="242"/>
      <c r="Q26" s="242"/>
      <c r="R26" s="206"/>
      <c r="S26" s="206"/>
      <c r="T26" s="206"/>
      <c r="U26" s="206"/>
      <c r="V26" s="206"/>
      <c r="W26" s="206"/>
      <c r="X26" s="206"/>
    </row>
    <row r="27" ht="22.5" customHeight="1" spans="1:24">
      <c r="A27" s="261" t="s">
        <v>72</v>
      </c>
      <c r="B27" s="261" t="s">
        <v>225</v>
      </c>
      <c r="C27" s="261" t="s">
        <v>170</v>
      </c>
      <c r="D27" s="261" t="s">
        <v>108</v>
      </c>
      <c r="E27" s="261" t="s">
        <v>170</v>
      </c>
      <c r="F27" s="261" t="s">
        <v>226</v>
      </c>
      <c r="G27" s="261" t="s">
        <v>170</v>
      </c>
      <c r="H27" s="206">
        <v>613069.82</v>
      </c>
      <c r="I27" s="206">
        <v>613069.82</v>
      </c>
      <c r="J27" s="206"/>
      <c r="K27" s="206"/>
      <c r="L27" s="242"/>
      <c r="M27" s="206">
        <v>613069.82</v>
      </c>
      <c r="N27" s="242"/>
      <c r="O27" s="242"/>
      <c r="P27" s="242"/>
      <c r="Q27" s="242"/>
      <c r="R27" s="206"/>
      <c r="S27" s="206"/>
      <c r="T27" s="206"/>
      <c r="U27" s="206"/>
      <c r="V27" s="206"/>
      <c r="W27" s="206"/>
      <c r="X27" s="206"/>
    </row>
    <row r="28" ht="22.5" customHeight="1" spans="1:24">
      <c r="A28" s="261" t="s">
        <v>72</v>
      </c>
      <c r="B28" s="261" t="s">
        <v>227</v>
      </c>
      <c r="C28" s="261" t="s">
        <v>228</v>
      </c>
      <c r="D28" s="261" t="s">
        <v>104</v>
      </c>
      <c r="E28" s="261" t="s">
        <v>168</v>
      </c>
      <c r="F28" s="261" t="s">
        <v>229</v>
      </c>
      <c r="G28" s="261" t="s">
        <v>230</v>
      </c>
      <c r="H28" s="206"/>
      <c r="I28" s="206"/>
      <c r="J28" s="206"/>
      <c r="K28" s="206"/>
      <c r="L28" s="242"/>
      <c r="M28" s="206"/>
      <c r="N28" s="242"/>
      <c r="O28" s="242"/>
      <c r="P28" s="242"/>
      <c r="Q28" s="242"/>
      <c r="R28" s="206"/>
      <c r="S28" s="206"/>
      <c r="T28" s="206"/>
      <c r="U28" s="206"/>
      <c r="V28" s="206"/>
      <c r="W28" s="206"/>
      <c r="X28" s="206"/>
    </row>
    <row r="29" ht="22.5" customHeight="1" spans="1:24">
      <c r="A29" s="261" t="s">
        <v>72</v>
      </c>
      <c r="B29" s="261" t="s">
        <v>231</v>
      </c>
      <c r="C29" s="261" t="s">
        <v>232</v>
      </c>
      <c r="D29" s="261" t="s">
        <v>104</v>
      </c>
      <c r="E29" s="261" t="s">
        <v>168</v>
      </c>
      <c r="F29" s="261" t="s">
        <v>233</v>
      </c>
      <c r="G29" s="261" t="s">
        <v>232</v>
      </c>
      <c r="H29" s="206">
        <v>94171.46</v>
      </c>
      <c r="I29" s="206">
        <v>94171.46</v>
      </c>
      <c r="J29" s="206"/>
      <c r="K29" s="206"/>
      <c r="L29" s="242"/>
      <c r="M29" s="206">
        <v>94171.46</v>
      </c>
      <c r="N29" s="242"/>
      <c r="O29" s="242"/>
      <c r="P29" s="242"/>
      <c r="Q29" s="242"/>
      <c r="R29" s="206"/>
      <c r="S29" s="206"/>
      <c r="T29" s="206"/>
      <c r="U29" s="206"/>
      <c r="V29" s="206"/>
      <c r="W29" s="206"/>
      <c r="X29" s="206"/>
    </row>
    <row r="30" ht="22.5" customHeight="1" spans="1:24">
      <c r="A30" s="261" t="s">
        <v>72</v>
      </c>
      <c r="B30" s="261" t="s">
        <v>234</v>
      </c>
      <c r="C30" s="261" t="s">
        <v>235</v>
      </c>
      <c r="D30" s="261" t="s">
        <v>104</v>
      </c>
      <c r="E30" s="261" t="s">
        <v>168</v>
      </c>
      <c r="F30" s="261" t="s">
        <v>236</v>
      </c>
      <c r="G30" s="261" t="s">
        <v>237</v>
      </c>
      <c r="H30" s="206">
        <v>40500</v>
      </c>
      <c r="I30" s="206">
        <v>40500</v>
      </c>
      <c r="J30" s="206"/>
      <c r="K30" s="206"/>
      <c r="L30" s="242"/>
      <c r="M30" s="206">
        <v>40500</v>
      </c>
      <c r="N30" s="242"/>
      <c r="O30" s="242"/>
      <c r="P30" s="242"/>
      <c r="Q30" s="242"/>
      <c r="R30" s="206"/>
      <c r="S30" s="206"/>
      <c r="T30" s="206"/>
      <c r="U30" s="206"/>
      <c r="V30" s="206"/>
      <c r="W30" s="206"/>
      <c r="X30" s="206"/>
    </row>
    <row r="31" ht="22.5" customHeight="1" spans="1:24">
      <c r="A31" s="261" t="s">
        <v>72</v>
      </c>
      <c r="B31" s="261" t="s">
        <v>227</v>
      </c>
      <c r="C31" s="261" t="s">
        <v>228</v>
      </c>
      <c r="D31" s="261" t="s">
        <v>104</v>
      </c>
      <c r="E31" s="261" t="s">
        <v>168</v>
      </c>
      <c r="F31" s="261" t="s">
        <v>236</v>
      </c>
      <c r="G31" s="261" t="s">
        <v>237</v>
      </c>
      <c r="H31" s="206">
        <v>4050</v>
      </c>
      <c r="I31" s="206">
        <v>4050</v>
      </c>
      <c r="J31" s="206"/>
      <c r="K31" s="206"/>
      <c r="L31" s="242"/>
      <c r="M31" s="206">
        <v>4050</v>
      </c>
      <c r="N31" s="242"/>
      <c r="O31" s="242"/>
      <c r="P31" s="242"/>
      <c r="Q31" s="242"/>
      <c r="R31" s="206"/>
      <c r="S31" s="206"/>
      <c r="T31" s="206"/>
      <c r="U31" s="206"/>
      <c r="V31" s="206"/>
      <c r="W31" s="206"/>
      <c r="X31" s="206"/>
    </row>
    <row r="32" ht="22.5" customHeight="1" spans="1:24">
      <c r="A32" s="261" t="s">
        <v>72</v>
      </c>
      <c r="B32" s="261" t="s">
        <v>227</v>
      </c>
      <c r="C32" s="261" t="s">
        <v>228</v>
      </c>
      <c r="D32" s="261" t="s">
        <v>91</v>
      </c>
      <c r="E32" s="261" t="s">
        <v>160</v>
      </c>
      <c r="F32" s="261" t="s">
        <v>238</v>
      </c>
      <c r="G32" s="261" t="s">
        <v>239</v>
      </c>
      <c r="H32" s="206">
        <v>30300</v>
      </c>
      <c r="I32" s="206">
        <v>30300</v>
      </c>
      <c r="J32" s="206"/>
      <c r="K32" s="206"/>
      <c r="L32" s="242"/>
      <c r="M32" s="206">
        <v>30300</v>
      </c>
      <c r="N32" s="242"/>
      <c r="O32" s="242"/>
      <c r="P32" s="242"/>
      <c r="Q32" s="242"/>
      <c r="R32" s="206"/>
      <c r="S32" s="206"/>
      <c r="T32" s="206"/>
      <c r="U32" s="206"/>
      <c r="V32" s="206"/>
      <c r="W32" s="206"/>
      <c r="X32" s="206"/>
    </row>
    <row r="33" ht="22.5" customHeight="1" spans="1:24">
      <c r="A33" s="261" t="s">
        <v>72</v>
      </c>
      <c r="B33" s="261" t="s">
        <v>240</v>
      </c>
      <c r="C33" s="261" t="s">
        <v>241</v>
      </c>
      <c r="D33" s="261" t="s">
        <v>93</v>
      </c>
      <c r="E33" s="261" t="s">
        <v>162</v>
      </c>
      <c r="F33" s="261" t="s">
        <v>242</v>
      </c>
      <c r="G33" s="261" t="s">
        <v>243</v>
      </c>
      <c r="H33" s="206">
        <v>11472</v>
      </c>
      <c r="I33" s="206">
        <v>11472</v>
      </c>
      <c r="J33" s="206"/>
      <c r="K33" s="206"/>
      <c r="L33" s="242"/>
      <c r="M33" s="206">
        <v>11472</v>
      </c>
      <c r="N33" s="242"/>
      <c r="O33" s="242"/>
      <c r="P33" s="242"/>
      <c r="Q33" s="242"/>
      <c r="R33" s="206"/>
      <c r="S33" s="206"/>
      <c r="T33" s="206"/>
      <c r="U33" s="206"/>
      <c r="V33" s="206"/>
      <c r="W33" s="206"/>
      <c r="X33" s="206"/>
    </row>
    <row r="34" ht="22.5" customHeight="1" spans="1:24">
      <c r="A34" s="261" t="s">
        <v>72</v>
      </c>
      <c r="B34" s="261" t="s">
        <v>244</v>
      </c>
      <c r="C34" s="261" t="s">
        <v>245</v>
      </c>
      <c r="D34" s="261" t="s">
        <v>104</v>
      </c>
      <c r="E34" s="261" t="s">
        <v>168</v>
      </c>
      <c r="F34" s="261" t="s">
        <v>207</v>
      </c>
      <c r="G34" s="261" t="s">
        <v>208</v>
      </c>
      <c r="H34" s="206">
        <v>44000</v>
      </c>
      <c r="I34" s="206">
        <v>44000</v>
      </c>
      <c r="J34" s="206"/>
      <c r="K34" s="206"/>
      <c r="L34" s="242"/>
      <c r="M34" s="206">
        <v>44000</v>
      </c>
      <c r="N34" s="242"/>
      <c r="O34" s="242"/>
      <c r="P34" s="242"/>
      <c r="Q34" s="242"/>
      <c r="R34" s="206"/>
      <c r="S34" s="206"/>
      <c r="T34" s="206"/>
      <c r="U34" s="206"/>
      <c r="V34" s="206"/>
      <c r="W34" s="206"/>
      <c r="X34" s="206"/>
    </row>
    <row r="35" ht="22.5" customHeight="1" spans="1:24">
      <c r="A35" s="261" t="s">
        <v>72</v>
      </c>
      <c r="B35" s="261" t="s">
        <v>244</v>
      </c>
      <c r="C35" s="261" t="s">
        <v>245</v>
      </c>
      <c r="D35" s="261" t="s">
        <v>104</v>
      </c>
      <c r="E35" s="261" t="s">
        <v>168</v>
      </c>
      <c r="F35" s="261" t="s">
        <v>207</v>
      </c>
      <c r="G35" s="261" t="s">
        <v>208</v>
      </c>
      <c r="H35" s="206">
        <v>303600</v>
      </c>
      <c r="I35" s="206">
        <v>303600</v>
      </c>
      <c r="J35" s="206"/>
      <c r="K35" s="206"/>
      <c r="L35" s="242"/>
      <c r="M35" s="206">
        <v>303600</v>
      </c>
      <c r="N35" s="242"/>
      <c r="O35" s="242"/>
      <c r="P35" s="242"/>
      <c r="Q35" s="242"/>
      <c r="R35" s="206"/>
      <c r="S35" s="206"/>
      <c r="T35" s="206"/>
      <c r="U35" s="206"/>
      <c r="V35" s="206"/>
      <c r="W35" s="206"/>
      <c r="X35" s="206"/>
    </row>
    <row r="36" ht="22.5" customHeight="1" spans="1:24">
      <c r="A36" s="247" t="s">
        <v>109</v>
      </c>
      <c r="B36" s="262"/>
      <c r="C36" s="262"/>
      <c r="D36" s="262"/>
      <c r="E36" s="262"/>
      <c r="F36" s="262"/>
      <c r="G36" s="263"/>
      <c r="H36" s="206">
        <v>8355680.84</v>
      </c>
      <c r="I36" s="206">
        <v>8355680.84</v>
      </c>
      <c r="J36" s="147"/>
      <c r="K36" s="206"/>
      <c r="L36" s="147"/>
      <c r="M36" s="206">
        <v>8355680.84</v>
      </c>
      <c r="N36" s="147"/>
      <c r="O36" s="147"/>
      <c r="P36" s="147"/>
      <c r="Q36" s="147"/>
      <c r="R36" s="206"/>
      <c r="S36" s="206"/>
      <c r="T36" s="206"/>
      <c r="U36" s="206"/>
      <c r="V36" s="206"/>
      <c r="W36" s="206"/>
      <c r="X36" s="20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"/>
  <sheetViews>
    <sheetView showZeros="0" workbookViewId="0">
      <selection activeCell="C21" sqref="C21"/>
    </sheetView>
  </sheetViews>
  <sheetFormatPr defaultColWidth="10.7083333333333" defaultRowHeight="14.25" customHeight="1"/>
  <cols>
    <col min="1" max="1" width="14.575" customWidth="1"/>
    <col min="2" max="2" width="15.708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21" width="22.2833333333333" customWidth="1"/>
    <col min="22" max="23" width="22.575" customWidth="1"/>
  </cols>
  <sheetData>
    <row r="1" ht="13.5" customHeight="1" spans="2:23">
      <c r="B1" s="243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  <c r="P1" s="83"/>
      <c r="Q1" s="83"/>
      <c r="U1" s="243"/>
      <c r="W1" s="136" t="s">
        <v>246</v>
      </c>
    </row>
    <row r="2" ht="41.25" customHeight="1" spans="1:23">
      <c r="A2" s="85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ht="19.5" customHeight="1" spans="1:23">
      <c r="A3" s="87" t="str">
        <f>"单位名称："&amp;"香格里拉市国有林场"</f>
        <v>单位名称：香格里拉市国有林场</v>
      </c>
      <c r="B3" s="88"/>
      <c r="C3" s="88"/>
      <c r="D3" s="88"/>
      <c r="E3" s="88"/>
      <c r="F3" s="88"/>
      <c r="G3" s="88"/>
      <c r="H3" s="88"/>
      <c r="I3" s="89"/>
      <c r="J3" s="89"/>
      <c r="K3" s="89"/>
      <c r="L3" s="89"/>
      <c r="M3" s="89"/>
      <c r="N3" s="89"/>
      <c r="O3" s="89"/>
      <c r="P3" s="89"/>
      <c r="Q3" s="89"/>
      <c r="U3" s="243"/>
      <c r="W3" s="215" t="s">
        <v>173</v>
      </c>
    </row>
    <row r="4" ht="21.75" customHeight="1" spans="1:23">
      <c r="A4" s="91" t="s">
        <v>248</v>
      </c>
      <c r="B4" s="92" t="s">
        <v>184</v>
      </c>
      <c r="C4" s="91" t="s">
        <v>185</v>
      </c>
      <c r="D4" s="91" t="s">
        <v>249</v>
      </c>
      <c r="E4" s="92" t="s">
        <v>186</v>
      </c>
      <c r="F4" s="92" t="s">
        <v>187</v>
      </c>
      <c r="G4" s="92" t="s">
        <v>250</v>
      </c>
      <c r="H4" s="92" t="s">
        <v>251</v>
      </c>
      <c r="I4" s="165" t="s">
        <v>57</v>
      </c>
      <c r="J4" s="93" t="s">
        <v>252</v>
      </c>
      <c r="K4" s="94"/>
      <c r="L4" s="94"/>
      <c r="M4" s="95"/>
      <c r="N4" s="93" t="s">
        <v>192</v>
      </c>
      <c r="O4" s="94"/>
      <c r="P4" s="95"/>
      <c r="Q4" s="92" t="s">
        <v>63</v>
      </c>
      <c r="R4" s="93" t="s">
        <v>80</v>
      </c>
      <c r="S4" s="94"/>
      <c r="T4" s="94"/>
      <c r="U4" s="94"/>
      <c r="V4" s="94"/>
      <c r="W4" s="95"/>
    </row>
    <row r="5" ht="21.75" customHeight="1" spans="1:23">
      <c r="A5" s="96"/>
      <c r="B5" s="169"/>
      <c r="C5" s="96"/>
      <c r="D5" s="96"/>
      <c r="E5" s="97"/>
      <c r="F5" s="97"/>
      <c r="G5" s="97"/>
      <c r="H5" s="97"/>
      <c r="I5" s="169"/>
      <c r="J5" s="250" t="s">
        <v>60</v>
      </c>
      <c r="K5" s="251"/>
      <c r="L5" s="92" t="s">
        <v>61</v>
      </c>
      <c r="M5" s="92" t="s">
        <v>62</v>
      </c>
      <c r="N5" s="92" t="s">
        <v>60</v>
      </c>
      <c r="O5" s="92" t="s">
        <v>61</v>
      </c>
      <c r="P5" s="92" t="s">
        <v>62</v>
      </c>
      <c r="Q5" s="97"/>
      <c r="R5" s="92" t="s">
        <v>59</v>
      </c>
      <c r="S5" s="91" t="s">
        <v>66</v>
      </c>
      <c r="T5" s="91" t="s">
        <v>199</v>
      </c>
      <c r="U5" s="91" t="s">
        <v>68</v>
      </c>
      <c r="V5" s="91" t="s">
        <v>69</v>
      </c>
      <c r="W5" s="91" t="s">
        <v>70</v>
      </c>
    </row>
    <row r="6" ht="21" customHeight="1" spans="1:23">
      <c r="A6" s="169"/>
      <c r="B6" s="169"/>
      <c r="C6" s="169"/>
      <c r="D6" s="169"/>
      <c r="E6" s="169"/>
      <c r="F6" s="169"/>
      <c r="G6" s="169"/>
      <c r="H6" s="169"/>
      <c r="I6" s="169"/>
      <c r="J6" s="252" t="s">
        <v>59</v>
      </c>
      <c r="K6" s="209"/>
      <c r="L6" s="169"/>
      <c r="M6" s="169"/>
      <c r="N6" s="169"/>
      <c r="O6" s="169"/>
      <c r="P6" s="169"/>
      <c r="Q6" s="169"/>
      <c r="R6" s="169"/>
      <c r="S6" s="254"/>
      <c r="T6" s="254"/>
      <c r="U6" s="254"/>
      <c r="V6" s="254"/>
      <c r="W6" s="254"/>
    </row>
    <row r="7" ht="39.75" customHeight="1" spans="1:23">
      <c r="A7" s="98"/>
      <c r="B7" s="168"/>
      <c r="C7" s="98"/>
      <c r="D7" s="98"/>
      <c r="E7" s="99"/>
      <c r="F7" s="99"/>
      <c r="G7" s="99"/>
      <c r="H7" s="99"/>
      <c r="I7" s="168"/>
      <c r="J7" s="144" t="s">
        <v>59</v>
      </c>
      <c r="K7" s="144" t="s">
        <v>253</v>
      </c>
      <c r="L7" s="99"/>
      <c r="M7" s="99"/>
      <c r="N7" s="99"/>
      <c r="O7" s="99"/>
      <c r="P7" s="99"/>
      <c r="Q7" s="99"/>
      <c r="R7" s="99"/>
      <c r="S7" s="99"/>
      <c r="T7" s="99"/>
      <c r="U7" s="168"/>
      <c r="V7" s="99"/>
      <c r="W7" s="99"/>
    </row>
    <row r="8" ht="19.5" customHeight="1" spans="1:23">
      <c r="A8" s="244">
        <v>1</v>
      </c>
      <c r="B8" s="244">
        <v>2</v>
      </c>
      <c r="C8" s="244">
        <v>3</v>
      </c>
      <c r="D8" s="244">
        <v>4</v>
      </c>
      <c r="E8" s="244">
        <v>5</v>
      </c>
      <c r="F8" s="244">
        <v>6</v>
      </c>
      <c r="G8" s="244">
        <v>7</v>
      </c>
      <c r="H8" s="244">
        <v>8</v>
      </c>
      <c r="I8" s="244">
        <v>9</v>
      </c>
      <c r="J8" s="244">
        <v>10</v>
      </c>
      <c r="K8" s="244">
        <v>11</v>
      </c>
      <c r="L8" s="244">
        <v>12</v>
      </c>
      <c r="M8" s="244">
        <v>13</v>
      </c>
      <c r="N8" s="244">
        <v>14</v>
      </c>
      <c r="O8" s="244">
        <v>15</v>
      </c>
      <c r="P8" s="244">
        <v>16</v>
      </c>
      <c r="Q8" s="244">
        <v>17</v>
      </c>
      <c r="R8" s="244">
        <v>18</v>
      </c>
      <c r="S8" s="244">
        <v>19</v>
      </c>
      <c r="T8" s="244">
        <v>20</v>
      </c>
      <c r="U8" s="244">
        <v>21</v>
      </c>
      <c r="V8" s="244">
        <v>22</v>
      </c>
      <c r="W8" s="244">
        <v>23</v>
      </c>
    </row>
    <row r="9" ht="22.5" customHeight="1" spans="1:23">
      <c r="A9" s="245" t="s">
        <v>254</v>
      </c>
      <c r="B9" s="245"/>
      <c r="C9" s="245"/>
      <c r="D9" s="246"/>
      <c r="E9" s="246"/>
      <c r="F9" s="246"/>
      <c r="G9" s="246"/>
      <c r="H9" s="246"/>
      <c r="I9" s="104">
        <v>100000</v>
      </c>
      <c r="J9" s="104">
        <v>100000</v>
      </c>
      <c r="K9" s="104">
        <v>100000</v>
      </c>
      <c r="L9" s="104"/>
      <c r="M9" s="104"/>
      <c r="N9" s="147"/>
      <c r="O9" s="147"/>
      <c r="P9" s="151"/>
      <c r="Q9" s="104"/>
      <c r="R9" s="104"/>
      <c r="S9" s="104"/>
      <c r="T9" s="104"/>
      <c r="U9" s="206"/>
      <c r="V9" s="104"/>
      <c r="W9" s="104"/>
    </row>
    <row r="10" ht="22.5" customHeight="1" spans="1:23">
      <c r="A10" s="246" t="s">
        <v>255</v>
      </c>
      <c r="B10" s="246" t="s">
        <v>256</v>
      </c>
      <c r="C10" s="102" t="s">
        <v>254</v>
      </c>
      <c r="D10" s="246" t="s">
        <v>72</v>
      </c>
      <c r="E10" s="246" t="s">
        <v>104</v>
      </c>
      <c r="F10" s="246" t="s">
        <v>168</v>
      </c>
      <c r="G10" s="246" t="s">
        <v>229</v>
      </c>
      <c r="H10" s="246" t="s">
        <v>230</v>
      </c>
      <c r="I10" s="104">
        <v>73400</v>
      </c>
      <c r="J10" s="104">
        <v>73400</v>
      </c>
      <c r="K10" s="104">
        <v>73400</v>
      </c>
      <c r="L10" s="104"/>
      <c r="M10" s="104"/>
      <c r="N10" s="147"/>
      <c r="O10" s="147"/>
      <c r="P10" s="151"/>
      <c r="Q10" s="104"/>
      <c r="R10" s="104"/>
      <c r="S10" s="104"/>
      <c r="T10" s="104"/>
      <c r="U10" s="206"/>
      <c r="V10" s="104"/>
      <c r="W10" s="104"/>
    </row>
    <row r="11" ht="22.5" customHeight="1" spans="1:23">
      <c r="A11" s="246" t="s">
        <v>255</v>
      </c>
      <c r="B11" s="246" t="s">
        <v>256</v>
      </c>
      <c r="C11" s="102" t="s">
        <v>254</v>
      </c>
      <c r="D11" s="246" t="s">
        <v>72</v>
      </c>
      <c r="E11" s="246" t="s">
        <v>104</v>
      </c>
      <c r="F11" s="246" t="s">
        <v>168</v>
      </c>
      <c r="G11" s="246" t="s">
        <v>257</v>
      </c>
      <c r="H11" s="246" t="s">
        <v>258</v>
      </c>
      <c r="I11" s="104">
        <v>13000</v>
      </c>
      <c r="J11" s="104">
        <v>13000</v>
      </c>
      <c r="K11" s="104">
        <v>13000</v>
      </c>
      <c r="L11" s="104"/>
      <c r="M11" s="104"/>
      <c r="N11" s="242"/>
      <c r="O11" s="242"/>
      <c r="P11" s="242"/>
      <c r="Q11" s="104"/>
      <c r="R11" s="104"/>
      <c r="S11" s="104"/>
      <c r="T11" s="104"/>
      <c r="U11" s="206"/>
      <c r="V11" s="104"/>
      <c r="W11" s="104"/>
    </row>
    <row r="12" ht="22.5" customHeight="1" spans="1:23">
      <c r="A12" s="246" t="s">
        <v>255</v>
      </c>
      <c r="B12" s="246" t="s">
        <v>256</v>
      </c>
      <c r="C12" s="102" t="s">
        <v>254</v>
      </c>
      <c r="D12" s="246" t="s">
        <v>72</v>
      </c>
      <c r="E12" s="246" t="s">
        <v>104</v>
      </c>
      <c r="F12" s="246" t="s">
        <v>168</v>
      </c>
      <c r="G12" s="246" t="s">
        <v>259</v>
      </c>
      <c r="H12" s="246" t="s">
        <v>260</v>
      </c>
      <c r="I12" s="104">
        <v>3600</v>
      </c>
      <c r="J12" s="104">
        <v>3600</v>
      </c>
      <c r="K12" s="104">
        <v>3600</v>
      </c>
      <c r="L12" s="104"/>
      <c r="M12" s="104"/>
      <c r="N12" s="242"/>
      <c r="O12" s="242"/>
      <c r="P12" s="242"/>
      <c r="Q12" s="104"/>
      <c r="R12" s="104"/>
      <c r="S12" s="104"/>
      <c r="T12" s="104"/>
      <c r="U12" s="206"/>
      <c r="V12" s="104"/>
      <c r="W12" s="104"/>
    </row>
    <row r="13" ht="22.5" customHeight="1" spans="1:23">
      <c r="A13" s="246" t="s">
        <v>255</v>
      </c>
      <c r="B13" s="246" t="s">
        <v>256</v>
      </c>
      <c r="C13" s="102" t="s">
        <v>254</v>
      </c>
      <c r="D13" s="246" t="s">
        <v>72</v>
      </c>
      <c r="E13" s="246" t="s">
        <v>104</v>
      </c>
      <c r="F13" s="246" t="s">
        <v>168</v>
      </c>
      <c r="G13" s="246" t="s">
        <v>238</v>
      </c>
      <c r="H13" s="246" t="s">
        <v>239</v>
      </c>
      <c r="I13" s="104">
        <v>10000</v>
      </c>
      <c r="J13" s="104">
        <v>10000</v>
      </c>
      <c r="K13" s="104">
        <v>10000</v>
      </c>
      <c r="L13" s="104"/>
      <c r="M13" s="104"/>
      <c r="N13" s="242"/>
      <c r="O13" s="242"/>
      <c r="P13" s="242"/>
      <c r="Q13" s="104"/>
      <c r="R13" s="104"/>
      <c r="S13" s="104"/>
      <c r="T13" s="104"/>
      <c r="U13" s="206"/>
      <c r="V13" s="104"/>
      <c r="W13" s="104"/>
    </row>
    <row r="14" ht="22.5" customHeight="1" spans="1:23">
      <c r="A14" s="247" t="s">
        <v>109</v>
      </c>
      <c r="B14" s="248"/>
      <c r="C14" s="248"/>
      <c r="D14" s="248"/>
      <c r="E14" s="248"/>
      <c r="F14" s="248"/>
      <c r="G14" s="248"/>
      <c r="H14" s="249"/>
      <c r="I14" s="104">
        <v>100000</v>
      </c>
      <c r="J14" s="104">
        <v>100000</v>
      </c>
      <c r="K14" s="253">
        <v>100000</v>
      </c>
      <c r="L14" s="104"/>
      <c r="M14" s="104"/>
      <c r="N14" s="151"/>
      <c r="O14" s="151"/>
      <c r="P14" s="151"/>
      <c r="Q14" s="104"/>
      <c r="R14" s="104"/>
      <c r="S14" s="104"/>
      <c r="T14" s="104"/>
      <c r="U14" s="61"/>
      <c r="V14" s="104"/>
      <c r="W14" s="104"/>
    </row>
  </sheetData>
  <mergeCells count="30">
    <mergeCell ref="A2:W2"/>
    <mergeCell ref="A3:H3"/>
    <mergeCell ref="J4:M4"/>
    <mergeCell ref="N4:P4"/>
    <mergeCell ref="R4:W4"/>
    <mergeCell ref="A9:C9"/>
    <mergeCell ref="A9:C9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7"/>
  <sheetViews>
    <sheetView showZeros="0" workbookViewId="0">
      <selection activeCell="B15" sqref="B15"/>
    </sheetView>
  </sheetViews>
  <sheetFormatPr defaultColWidth="10.7083333333333" defaultRowHeight="12" customHeight="1"/>
  <cols>
    <col min="1" max="1" width="40" customWidth="1"/>
    <col min="2" max="2" width="22.575" customWidth="1"/>
    <col min="3" max="3" width="56" customWidth="1"/>
    <col min="4" max="6" width="21.2833333333333" customWidth="1"/>
    <col min="7" max="7" width="14" customWidth="1"/>
    <col min="8" max="8" width="19.85" customWidth="1"/>
    <col min="9" max="10" width="14" customWidth="1"/>
    <col min="11" max="11" width="32.1416666666667" customWidth="1"/>
  </cols>
  <sheetData>
    <row r="1" ht="15" customHeight="1" spans="11:11">
      <c r="K1" s="197" t="s">
        <v>261</v>
      </c>
    </row>
    <row r="2" ht="36.75" customHeight="1" spans="1:11">
      <c r="A2" s="85" t="s">
        <v>262</v>
      </c>
      <c r="B2" s="160"/>
      <c r="C2" s="86"/>
      <c r="D2" s="86"/>
      <c r="E2" s="86"/>
      <c r="F2" s="86"/>
      <c r="G2" s="160"/>
      <c r="H2" s="86"/>
      <c r="I2" s="160"/>
      <c r="J2" s="160"/>
      <c r="K2" s="86"/>
    </row>
    <row r="3" ht="17.25" customHeight="1" spans="1:3">
      <c r="A3" s="153" t="str">
        <f>"单位名称："&amp;"香格里拉市国有林场"</f>
        <v>单位名称：香格里拉市国有林场</v>
      </c>
      <c r="B3" s="236"/>
      <c r="C3" s="154"/>
    </row>
    <row r="4" ht="44.25" customHeight="1" spans="1:11">
      <c r="A4" s="144" t="s">
        <v>263</v>
      </c>
      <c r="B4" s="155" t="s">
        <v>184</v>
      </c>
      <c r="C4" s="144" t="s">
        <v>264</v>
      </c>
      <c r="D4" s="144" t="s">
        <v>265</v>
      </c>
      <c r="E4" s="144" t="s">
        <v>266</v>
      </c>
      <c r="F4" s="144" t="s">
        <v>267</v>
      </c>
      <c r="G4" s="155" t="s">
        <v>268</v>
      </c>
      <c r="H4" s="144" t="s">
        <v>269</v>
      </c>
      <c r="I4" s="155" t="s">
        <v>270</v>
      </c>
      <c r="J4" s="155" t="s">
        <v>271</v>
      </c>
      <c r="K4" s="144" t="s">
        <v>272</v>
      </c>
    </row>
    <row r="5" ht="19.5" customHeight="1" spans="1:11">
      <c r="A5" s="237">
        <v>1</v>
      </c>
      <c r="B5" s="237">
        <v>2</v>
      </c>
      <c r="C5" s="237">
        <v>3</v>
      </c>
      <c r="D5" s="237">
        <v>4</v>
      </c>
      <c r="E5" s="237">
        <v>5</v>
      </c>
      <c r="F5" s="237">
        <v>6</v>
      </c>
      <c r="G5" s="237">
        <v>7</v>
      </c>
      <c r="H5" s="237">
        <v>8</v>
      </c>
      <c r="I5" s="237">
        <v>9</v>
      </c>
      <c r="J5" s="237">
        <v>10</v>
      </c>
      <c r="K5" s="237">
        <v>11</v>
      </c>
    </row>
    <row r="6" ht="22.5" customHeight="1" spans="1:11">
      <c r="A6" s="238" t="s">
        <v>72</v>
      </c>
      <c r="B6" s="71"/>
      <c r="C6" s="71"/>
      <c r="D6" s="71"/>
      <c r="E6" s="71"/>
      <c r="F6" s="238"/>
      <c r="G6" s="71"/>
      <c r="H6" s="238"/>
      <c r="I6" s="71"/>
      <c r="J6" s="71"/>
      <c r="K6" s="238"/>
    </row>
    <row r="7" ht="22.5" customHeight="1" spans="1:11">
      <c r="A7" s="238" t="str">
        <f>"   "&amp;"香格里拉市国有林场工作经费"</f>
        <v>   香格里拉市国有林场工作经费</v>
      </c>
      <c r="B7" s="103" t="s">
        <v>256</v>
      </c>
      <c r="C7" s="239" t="s">
        <v>273</v>
      </c>
      <c r="D7" s="240"/>
      <c r="E7" s="240"/>
      <c r="F7" s="240"/>
      <c r="G7" s="241"/>
      <c r="H7" s="240"/>
      <c r="I7" s="241"/>
      <c r="J7" s="241"/>
      <c r="K7" s="240"/>
    </row>
    <row r="8" ht="22.5" customHeight="1" spans="1:11">
      <c r="A8" s="238"/>
      <c r="B8" s="103"/>
      <c r="C8" s="239"/>
      <c r="D8" s="240" t="s">
        <v>274</v>
      </c>
      <c r="E8" s="240" t="s">
        <v>275</v>
      </c>
      <c r="F8" s="240" t="s">
        <v>276</v>
      </c>
      <c r="G8" s="241" t="s">
        <v>277</v>
      </c>
      <c r="H8" s="240" t="s">
        <v>152</v>
      </c>
      <c r="I8" s="241" t="s">
        <v>278</v>
      </c>
      <c r="J8" s="241" t="s">
        <v>279</v>
      </c>
      <c r="K8" s="240" t="s">
        <v>276</v>
      </c>
    </row>
    <row r="9" ht="22.5" customHeight="1" spans="1:11">
      <c r="A9" s="242"/>
      <c r="B9" s="242"/>
      <c r="C9" s="242"/>
      <c r="D9" s="240" t="s">
        <v>274</v>
      </c>
      <c r="E9" s="240" t="s">
        <v>275</v>
      </c>
      <c r="F9" s="240" t="s">
        <v>280</v>
      </c>
      <c r="G9" s="241" t="s">
        <v>277</v>
      </c>
      <c r="H9" s="240" t="s">
        <v>281</v>
      </c>
      <c r="I9" s="241" t="s">
        <v>282</v>
      </c>
      <c r="J9" s="241" t="s">
        <v>279</v>
      </c>
      <c r="K9" s="240" t="s">
        <v>280</v>
      </c>
    </row>
    <row r="10" ht="22.5" customHeight="1" spans="1:11">
      <c r="A10" s="242"/>
      <c r="B10" s="242"/>
      <c r="C10" s="242"/>
      <c r="D10" s="240" t="s">
        <v>274</v>
      </c>
      <c r="E10" s="240" t="s">
        <v>275</v>
      </c>
      <c r="F10" s="240" t="s">
        <v>283</v>
      </c>
      <c r="G10" s="241" t="s">
        <v>277</v>
      </c>
      <c r="H10" s="240" t="s">
        <v>281</v>
      </c>
      <c r="I10" s="241" t="s">
        <v>282</v>
      </c>
      <c r="J10" s="241" t="s">
        <v>279</v>
      </c>
      <c r="K10" s="240" t="s">
        <v>283</v>
      </c>
    </row>
    <row r="11" ht="22.5" customHeight="1" spans="1:11">
      <c r="A11" s="242"/>
      <c r="B11" s="242"/>
      <c r="C11" s="242"/>
      <c r="D11" s="240" t="s">
        <v>274</v>
      </c>
      <c r="E11" s="240" t="s">
        <v>275</v>
      </c>
      <c r="F11" s="240" t="s">
        <v>284</v>
      </c>
      <c r="G11" s="241" t="s">
        <v>277</v>
      </c>
      <c r="H11" s="240" t="s">
        <v>153</v>
      </c>
      <c r="I11" s="241" t="s">
        <v>285</v>
      </c>
      <c r="J11" s="241" t="s">
        <v>279</v>
      </c>
      <c r="K11" s="240" t="s">
        <v>284</v>
      </c>
    </row>
    <row r="12" ht="22.5" customHeight="1" spans="1:11">
      <c r="A12" s="242"/>
      <c r="B12" s="242"/>
      <c r="C12" s="242"/>
      <c r="D12" s="240" t="s">
        <v>274</v>
      </c>
      <c r="E12" s="240" t="s">
        <v>275</v>
      </c>
      <c r="F12" s="240" t="s">
        <v>286</v>
      </c>
      <c r="G12" s="241" t="s">
        <v>277</v>
      </c>
      <c r="H12" s="240" t="s">
        <v>287</v>
      </c>
      <c r="I12" s="241" t="s">
        <v>278</v>
      </c>
      <c r="J12" s="241" t="s">
        <v>279</v>
      </c>
      <c r="K12" s="240" t="s">
        <v>286</v>
      </c>
    </row>
    <row r="13" ht="22.5" customHeight="1" spans="1:11">
      <c r="A13" s="242"/>
      <c r="B13" s="242"/>
      <c r="C13" s="242"/>
      <c r="D13" s="240" t="s">
        <v>274</v>
      </c>
      <c r="E13" s="240" t="s">
        <v>275</v>
      </c>
      <c r="F13" s="240" t="s">
        <v>288</v>
      </c>
      <c r="G13" s="241" t="s">
        <v>277</v>
      </c>
      <c r="H13" s="240" t="s">
        <v>289</v>
      </c>
      <c r="I13" s="241" t="s">
        <v>290</v>
      </c>
      <c r="J13" s="241" t="s">
        <v>279</v>
      </c>
      <c r="K13" s="240" t="s">
        <v>291</v>
      </c>
    </row>
    <row r="14" ht="22.5" customHeight="1" spans="1:11">
      <c r="A14" s="242"/>
      <c r="B14" s="242"/>
      <c r="C14" s="242"/>
      <c r="D14" s="240" t="s">
        <v>274</v>
      </c>
      <c r="E14" s="240" t="s">
        <v>275</v>
      </c>
      <c r="F14" s="240" t="s">
        <v>292</v>
      </c>
      <c r="G14" s="241" t="s">
        <v>277</v>
      </c>
      <c r="H14" s="240" t="s">
        <v>293</v>
      </c>
      <c r="I14" s="241" t="s">
        <v>285</v>
      </c>
      <c r="J14" s="241" t="s">
        <v>279</v>
      </c>
      <c r="K14" s="240" t="s">
        <v>292</v>
      </c>
    </row>
    <row r="15" ht="22.5" customHeight="1" spans="1:11">
      <c r="A15" s="242"/>
      <c r="B15" s="242"/>
      <c r="C15" s="242"/>
      <c r="D15" s="240" t="s">
        <v>274</v>
      </c>
      <c r="E15" s="240" t="s">
        <v>275</v>
      </c>
      <c r="F15" s="240" t="s">
        <v>294</v>
      </c>
      <c r="G15" s="241" t="s">
        <v>277</v>
      </c>
      <c r="H15" s="240" t="s">
        <v>155</v>
      </c>
      <c r="I15" s="241" t="s">
        <v>282</v>
      </c>
      <c r="J15" s="241" t="s">
        <v>279</v>
      </c>
      <c r="K15" s="240" t="s">
        <v>294</v>
      </c>
    </row>
    <row r="16" ht="22.5" customHeight="1" spans="1:11">
      <c r="A16" s="242"/>
      <c r="B16" s="242"/>
      <c r="C16" s="242"/>
      <c r="D16" s="240" t="s">
        <v>274</v>
      </c>
      <c r="E16" s="240" t="s">
        <v>275</v>
      </c>
      <c r="F16" s="240" t="s">
        <v>295</v>
      </c>
      <c r="G16" s="241" t="s">
        <v>277</v>
      </c>
      <c r="H16" s="240" t="s">
        <v>296</v>
      </c>
      <c r="I16" s="241" t="s">
        <v>297</v>
      </c>
      <c r="J16" s="241" t="s">
        <v>279</v>
      </c>
      <c r="K16" s="240" t="s">
        <v>295</v>
      </c>
    </row>
    <row r="17" ht="22.5" customHeight="1" spans="1:11">
      <c r="A17" s="242"/>
      <c r="B17" s="242"/>
      <c r="C17" s="242"/>
      <c r="D17" s="240" t="s">
        <v>274</v>
      </c>
      <c r="E17" s="240" t="s">
        <v>275</v>
      </c>
      <c r="F17" s="240" t="s">
        <v>298</v>
      </c>
      <c r="G17" s="241" t="s">
        <v>277</v>
      </c>
      <c r="H17" s="240" t="s">
        <v>299</v>
      </c>
      <c r="I17" s="241" t="s">
        <v>297</v>
      </c>
      <c r="J17" s="241" t="s">
        <v>279</v>
      </c>
      <c r="K17" s="240" t="s">
        <v>298</v>
      </c>
    </row>
    <row r="18" ht="22.5" customHeight="1" spans="1:11">
      <c r="A18" s="242"/>
      <c r="B18" s="242"/>
      <c r="C18" s="242"/>
      <c r="D18" s="240" t="s">
        <v>274</v>
      </c>
      <c r="E18" s="240" t="s">
        <v>275</v>
      </c>
      <c r="F18" s="240" t="s">
        <v>300</v>
      </c>
      <c r="G18" s="241" t="s">
        <v>277</v>
      </c>
      <c r="H18" s="240" t="s">
        <v>301</v>
      </c>
      <c r="I18" s="241" t="s">
        <v>302</v>
      </c>
      <c r="J18" s="241" t="s">
        <v>279</v>
      </c>
      <c r="K18" s="240" t="s">
        <v>300</v>
      </c>
    </row>
    <row r="19" ht="22.5" customHeight="1" spans="1:11">
      <c r="A19" s="242"/>
      <c r="B19" s="242"/>
      <c r="C19" s="242"/>
      <c r="D19" s="240" t="s">
        <v>274</v>
      </c>
      <c r="E19" s="240" t="s">
        <v>275</v>
      </c>
      <c r="F19" s="240" t="s">
        <v>303</v>
      </c>
      <c r="G19" s="241" t="s">
        <v>277</v>
      </c>
      <c r="H19" s="240" t="s">
        <v>304</v>
      </c>
      <c r="I19" s="241" t="s">
        <v>302</v>
      </c>
      <c r="J19" s="241" t="s">
        <v>279</v>
      </c>
      <c r="K19" s="240" t="s">
        <v>303</v>
      </c>
    </row>
    <row r="20" ht="22.5" customHeight="1" spans="1:11">
      <c r="A20" s="242"/>
      <c r="B20" s="242"/>
      <c r="C20" s="242"/>
      <c r="D20" s="240" t="s">
        <v>274</v>
      </c>
      <c r="E20" s="240" t="s">
        <v>275</v>
      </c>
      <c r="F20" s="240" t="s">
        <v>305</v>
      </c>
      <c r="G20" s="241" t="s">
        <v>277</v>
      </c>
      <c r="H20" s="240" t="s">
        <v>154</v>
      </c>
      <c r="I20" s="241" t="s">
        <v>306</v>
      </c>
      <c r="J20" s="241" t="s">
        <v>279</v>
      </c>
      <c r="K20" s="240" t="s">
        <v>305</v>
      </c>
    </row>
    <row r="21" ht="22.5" customHeight="1" spans="1:11">
      <c r="A21" s="242"/>
      <c r="B21" s="242"/>
      <c r="C21" s="242"/>
      <c r="D21" s="240" t="s">
        <v>274</v>
      </c>
      <c r="E21" s="240" t="s">
        <v>307</v>
      </c>
      <c r="F21" s="240" t="s">
        <v>308</v>
      </c>
      <c r="G21" s="241" t="s">
        <v>309</v>
      </c>
      <c r="H21" s="240" t="s">
        <v>310</v>
      </c>
      <c r="I21" s="241" t="s">
        <v>311</v>
      </c>
      <c r="J21" s="241" t="s">
        <v>279</v>
      </c>
      <c r="K21" s="240" t="s">
        <v>312</v>
      </c>
    </row>
    <row r="22" ht="22.5" customHeight="1" spans="1:11">
      <c r="A22" s="242"/>
      <c r="B22" s="242"/>
      <c r="C22" s="242"/>
      <c r="D22" s="240" t="s">
        <v>274</v>
      </c>
      <c r="E22" s="240" t="s">
        <v>307</v>
      </c>
      <c r="F22" s="240" t="s">
        <v>313</v>
      </c>
      <c r="G22" s="241" t="s">
        <v>309</v>
      </c>
      <c r="H22" s="240" t="s">
        <v>310</v>
      </c>
      <c r="I22" s="241" t="s">
        <v>311</v>
      </c>
      <c r="J22" s="241" t="s">
        <v>279</v>
      </c>
      <c r="K22" s="240" t="s">
        <v>314</v>
      </c>
    </row>
    <row r="23" ht="22.5" customHeight="1" spans="1:11">
      <c r="A23" s="242"/>
      <c r="B23" s="242"/>
      <c r="C23" s="242"/>
      <c r="D23" s="240" t="s">
        <v>274</v>
      </c>
      <c r="E23" s="240" t="s">
        <v>307</v>
      </c>
      <c r="F23" s="240" t="s">
        <v>315</v>
      </c>
      <c r="G23" s="241" t="s">
        <v>309</v>
      </c>
      <c r="H23" s="240" t="s">
        <v>310</v>
      </c>
      <c r="I23" s="241" t="s">
        <v>311</v>
      </c>
      <c r="J23" s="241" t="s">
        <v>279</v>
      </c>
      <c r="K23" s="240" t="s">
        <v>316</v>
      </c>
    </row>
    <row r="24" ht="22.5" customHeight="1" spans="1:11">
      <c r="A24" s="242"/>
      <c r="B24" s="242"/>
      <c r="C24" s="242"/>
      <c r="D24" s="240" t="s">
        <v>274</v>
      </c>
      <c r="E24" s="240" t="s">
        <v>307</v>
      </c>
      <c r="F24" s="240" t="s">
        <v>317</v>
      </c>
      <c r="G24" s="241" t="s">
        <v>309</v>
      </c>
      <c r="H24" s="240" t="s">
        <v>310</v>
      </c>
      <c r="I24" s="241" t="s">
        <v>311</v>
      </c>
      <c r="J24" s="241" t="s">
        <v>279</v>
      </c>
      <c r="K24" s="240" t="s">
        <v>318</v>
      </c>
    </row>
    <row r="25" ht="22.5" customHeight="1" spans="1:11">
      <c r="A25" s="242"/>
      <c r="B25" s="242"/>
      <c r="C25" s="242"/>
      <c r="D25" s="240" t="s">
        <v>274</v>
      </c>
      <c r="E25" s="240" t="s">
        <v>307</v>
      </c>
      <c r="F25" s="240" t="s">
        <v>319</v>
      </c>
      <c r="G25" s="241" t="s">
        <v>309</v>
      </c>
      <c r="H25" s="240" t="s">
        <v>310</v>
      </c>
      <c r="I25" s="241" t="s">
        <v>311</v>
      </c>
      <c r="J25" s="241" t="s">
        <v>279</v>
      </c>
      <c r="K25" s="240" t="s">
        <v>320</v>
      </c>
    </row>
    <row r="26" ht="22.5" customHeight="1" spans="1:11">
      <c r="A26" s="242"/>
      <c r="B26" s="242"/>
      <c r="C26" s="242"/>
      <c r="D26" s="240" t="s">
        <v>274</v>
      </c>
      <c r="E26" s="240" t="s">
        <v>321</v>
      </c>
      <c r="F26" s="240" t="s">
        <v>322</v>
      </c>
      <c r="G26" s="241" t="s">
        <v>309</v>
      </c>
      <c r="H26" s="240" t="s">
        <v>323</v>
      </c>
      <c r="I26" s="241" t="s">
        <v>324</v>
      </c>
      <c r="J26" s="241" t="s">
        <v>279</v>
      </c>
      <c r="K26" s="240" t="s">
        <v>325</v>
      </c>
    </row>
    <row r="27" ht="22.5" customHeight="1" spans="1:11">
      <c r="A27" s="242"/>
      <c r="B27" s="242"/>
      <c r="C27" s="242"/>
      <c r="D27" s="240" t="s">
        <v>274</v>
      </c>
      <c r="E27" s="240" t="s">
        <v>321</v>
      </c>
      <c r="F27" s="240" t="s">
        <v>326</v>
      </c>
      <c r="G27" s="241" t="s">
        <v>309</v>
      </c>
      <c r="H27" s="240" t="s">
        <v>327</v>
      </c>
      <c r="I27" s="241" t="s">
        <v>324</v>
      </c>
      <c r="J27" s="241" t="s">
        <v>279</v>
      </c>
      <c r="K27" s="240" t="s">
        <v>325</v>
      </c>
    </row>
    <row r="28" ht="22.5" customHeight="1" spans="1:11">
      <c r="A28" s="242"/>
      <c r="B28" s="242"/>
      <c r="C28" s="242"/>
      <c r="D28" s="240" t="s">
        <v>274</v>
      </c>
      <c r="E28" s="240" t="s">
        <v>321</v>
      </c>
      <c r="F28" s="240" t="s">
        <v>328</v>
      </c>
      <c r="G28" s="241" t="s">
        <v>309</v>
      </c>
      <c r="H28" s="240" t="s">
        <v>310</v>
      </c>
      <c r="I28" s="241" t="s">
        <v>311</v>
      </c>
      <c r="J28" s="241" t="s">
        <v>279</v>
      </c>
      <c r="K28" s="240" t="s">
        <v>325</v>
      </c>
    </row>
    <row r="29" ht="22.5" customHeight="1" spans="1:11">
      <c r="A29" s="242"/>
      <c r="B29" s="242"/>
      <c r="C29" s="242"/>
      <c r="D29" s="240" t="s">
        <v>274</v>
      </c>
      <c r="E29" s="240" t="s">
        <v>321</v>
      </c>
      <c r="F29" s="240" t="s">
        <v>329</v>
      </c>
      <c r="G29" s="241" t="s">
        <v>309</v>
      </c>
      <c r="H29" s="240" t="s">
        <v>310</v>
      </c>
      <c r="I29" s="241" t="s">
        <v>311</v>
      </c>
      <c r="J29" s="241" t="s">
        <v>279</v>
      </c>
      <c r="K29" s="240" t="s">
        <v>330</v>
      </c>
    </row>
    <row r="30" ht="22.5" customHeight="1" spans="1:11">
      <c r="A30" s="242"/>
      <c r="B30" s="242"/>
      <c r="C30" s="242"/>
      <c r="D30" s="240" t="s">
        <v>274</v>
      </c>
      <c r="E30" s="240" t="s">
        <v>331</v>
      </c>
      <c r="F30" s="240" t="s">
        <v>332</v>
      </c>
      <c r="G30" s="241" t="s">
        <v>277</v>
      </c>
      <c r="H30" s="240" t="s">
        <v>333</v>
      </c>
      <c r="I30" s="241" t="s">
        <v>334</v>
      </c>
      <c r="J30" s="241" t="s">
        <v>279</v>
      </c>
      <c r="K30" s="240" t="s">
        <v>330</v>
      </c>
    </row>
    <row r="31" ht="22.5" customHeight="1" spans="1:11">
      <c r="A31" s="242"/>
      <c r="B31" s="242"/>
      <c r="C31" s="242"/>
      <c r="D31" s="240" t="s">
        <v>335</v>
      </c>
      <c r="E31" s="240" t="s">
        <v>336</v>
      </c>
      <c r="F31" s="240" t="s">
        <v>337</v>
      </c>
      <c r="G31" s="241" t="s">
        <v>309</v>
      </c>
      <c r="H31" s="240" t="s">
        <v>293</v>
      </c>
      <c r="I31" s="241" t="s">
        <v>311</v>
      </c>
      <c r="J31" s="241" t="s">
        <v>279</v>
      </c>
      <c r="K31" s="240" t="s">
        <v>338</v>
      </c>
    </row>
    <row r="32" ht="22.5" customHeight="1" spans="1:11">
      <c r="A32" s="242"/>
      <c r="B32" s="242"/>
      <c r="C32" s="242"/>
      <c r="D32" s="240" t="s">
        <v>335</v>
      </c>
      <c r="E32" s="240" t="s">
        <v>339</v>
      </c>
      <c r="F32" s="240" t="s">
        <v>340</v>
      </c>
      <c r="G32" s="241" t="s">
        <v>309</v>
      </c>
      <c r="H32" s="240" t="s">
        <v>152</v>
      </c>
      <c r="I32" s="241" t="s">
        <v>341</v>
      </c>
      <c r="J32" s="241" t="s">
        <v>279</v>
      </c>
      <c r="K32" s="240" t="s">
        <v>342</v>
      </c>
    </row>
    <row r="33" ht="22.5" customHeight="1" spans="1:11">
      <c r="A33" s="242"/>
      <c r="B33" s="242"/>
      <c r="C33" s="242"/>
      <c r="D33" s="240" t="s">
        <v>335</v>
      </c>
      <c r="E33" s="240" t="s">
        <v>343</v>
      </c>
      <c r="F33" s="240" t="s">
        <v>344</v>
      </c>
      <c r="G33" s="241" t="s">
        <v>277</v>
      </c>
      <c r="H33" s="240" t="s">
        <v>152</v>
      </c>
      <c r="I33" s="241" t="s">
        <v>345</v>
      </c>
      <c r="J33" s="241" t="s">
        <v>279</v>
      </c>
      <c r="K33" s="240" t="s">
        <v>346</v>
      </c>
    </row>
    <row r="34" ht="22.5" customHeight="1" spans="1:11">
      <c r="A34" s="242"/>
      <c r="B34" s="242"/>
      <c r="C34" s="242"/>
      <c r="D34" s="240" t="s">
        <v>335</v>
      </c>
      <c r="E34" s="240" t="s">
        <v>343</v>
      </c>
      <c r="F34" s="240" t="s">
        <v>347</v>
      </c>
      <c r="G34" s="241" t="s">
        <v>277</v>
      </c>
      <c r="H34" s="240" t="s">
        <v>152</v>
      </c>
      <c r="I34" s="241" t="s">
        <v>348</v>
      </c>
      <c r="J34" s="241" t="s">
        <v>279</v>
      </c>
      <c r="K34" s="240" t="s">
        <v>349</v>
      </c>
    </row>
    <row r="35" ht="22.5" customHeight="1" spans="1:11">
      <c r="A35" s="242"/>
      <c r="B35" s="242"/>
      <c r="C35" s="242"/>
      <c r="D35" s="240" t="s">
        <v>335</v>
      </c>
      <c r="E35" s="240" t="s">
        <v>343</v>
      </c>
      <c r="F35" s="240" t="s">
        <v>350</v>
      </c>
      <c r="G35" s="241" t="s">
        <v>277</v>
      </c>
      <c r="H35" s="240" t="s">
        <v>152</v>
      </c>
      <c r="I35" s="241" t="s">
        <v>348</v>
      </c>
      <c r="J35" s="241" t="s">
        <v>279</v>
      </c>
      <c r="K35" s="240" t="s">
        <v>349</v>
      </c>
    </row>
    <row r="36" ht="22.5" customHeight="1" spans="1:11">
      <c r="A36" s="242"/>
      <c r="B36" s="242"/>
      <c r="C36" s="242"/>
      <c r="D36" s="240" t="s">
        <v>351</v>
      </c>
      <c r="E36" s="240" t="s">
        <v>352</v>
      </c>
      <c r="F36" s="240" t="s">
        <v>353</v>
      </c>
      <c r="G36" s="241" t="s">
        <v>309</v>
      </c>
      <c r="H36" s="240" t="s">
        <v>310</v>
      </c>
      <c r="I36" s="241" t="s">
        <v>311</v>
      </c>
      <c r="J36" s="241" t="s">
        <v>279</v>
      </c>
      <c r="K36" s="240" t="s">
        <v>354</v>
      </c>
    </row>
    <row r="37" ht="22.5" customHeight="1" spans="1:11">
      <c r="A37" s="242"/>
      <c r="B37" s="242"/>
      <c r="C37" s="242"/>
      <c r="D37" s="240" t="s">
        <v>351</v>
      </c>
      <c r="E37" s="240" t="s">
        <v>352</v>
      </c>
      <c r="F37" s="240" t="s">
        <v>355</v>
      </c>
      <c r="G37" s="241" t="s">
        <v>309</v>
      </c>
      <c r="H37" s="240" t="s">
        <v>310</v>
      </c>
      <c r="I37" s="241" t="s">
        <v>311</v>
      </c>
      <c r="J37" s="241" t="s">
        <v>279</v>
      </c>
      <c r="K37" s="240" t="s">
        <v>354</v>
      </c>
    </row>
  </sheetData>
  <mergeCells count="2">
    <mergeCell ref="A2:K2"/>
    <mergeCell ref="A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中央转移支付补助项目支出预算表11</vt:lpstr>
      <vt:lpstr>部门项目中期规划预算表12</vt:lpstr>
      <vt:lpstr>部门整体支出绩效目标表13</vt:lpstr>
      <vt:lpstr>部门单位基本信息表14</vt:lpstr>
      <vt:lpstr>重点领域项目名单15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dcterms:created xsi:type="dcterms:W3CDTF">2025-03-20T07:39:00Z</dcterms:created>
  <dcterms:modified xsi:type="dcterms:W3CDTF">2025-03-21T02:43:12Z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17B744C5D4734574B15275E40F5079D3_13</vt:lpwstr>
  </property>
  <property fmtid="{D5CDD505-2E9C-101B-9397-08002B2CF9AE}" pid="3" name="KSOProductBuildVer">
    <vt:lpwstr>2052-12.8.2.18205</vt:lpwstr>
  </property>
</Properties>
</file>